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  <sheet name="Repurchased bonds" sheetId="9" r:id="rId8"/>
    <sheet name="Blad1" sheetId="10" r:id="rId9"/>
  </sheets>
  <definedNames>
    <definedName name="_xlnm.Print_Area" localSheetId="0">'Debt Outstanding'!$A$2:$C$67</definedName>
    <definedName name="_xlnm.Print_Area" localSheetId="5">'Redemptions EUR'!$A$1:$I$34</definedName>
    <definedName name="_xlnm.Print_Area" localSheetId="3">'Redemptions foreign currency'!$A$1:$I$38</definedName>
    <definedName name="_xlnm.Print_Area" localSheetId="4">'Remaining life EUR'!$A$1:$H$27</definedName>
    <definedName name="_xlnm.Print_Area" localSheetId="2">'Remaining life foreign currency'!$A$1:$I$24</definedName>
    <definedName name="_xlnm.Print_Area" localSheetId="7">'Repurchased bonds'!$A$1:$H$31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G9" i="2"/>
  <c r="E16" i="9"/>
  <c r="D16"/>
  <c r="C33" i="1" l="1"/>
  <c r="B58" s="1"/>
  <c r="F18" i="2"/>
  <c r="G18"/>
  <c r="B59" i="1" l="1"/>
  <c r="C35" i="7"/>
  <c r="E16" i="2" l="1"/>
  <c r="E6"/>
  <c r="E7"/>
  <c r="E8"/>
  <c r="E9"/>
  <c r="E10"/>
  <c r="E11"/>
  <c r="E12"/>
  <c r="E13"/>
  <c r="E14"/>
  <c r="E15"/>
  <c r="E5"/>
  <c r="E18" l="1"/>
  <c r="C51" i="1"/>
  <c r="B61" s="1"/>
  <c r="G15" i="6" l="1"/>
  <c r="F15"/>
  <c r="E13" l="1"/>
  <c r="E12"/>
  <c r="E11"/>
  <c r="E10"/>
  <c r="E9"/>
  <c r="E8"/>
  <c r="E7"/>
  <c r="E6"/>
  <c r="L47" i="4"/>
  <c r="D47"/>
  <c r="C42" i="1"/>
  <c r="B65" l="1"/>
  <c r="B60"/>
  <c r="E15" i="6"/>
</calcChain>
</file>

<file path=xl/sharedStrings.xml><?xml version="1.0" encoding="utf-8"?>
<sst xmlns="http://schemas.openxmlformats.org/spreadsheetml/2006/main" count="223" uniqueCount="150">
  <si>
    <t>Isin code</t>
  </si>
  <si>
    <t>Loan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</si>
  <si>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</si>
  <si>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</si>
  <si>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</si>
  <si>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</si>
  <si>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</si>
  <si>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</si>
  <si>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</si>
  <si>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</si>
  <si>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</si>
  <si>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</si>
  <si>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</si>
  <si>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</si>
  <si>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</si>
  <si>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</si>
  <si>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</si>
  <si>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</si>
  <si>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</si>
  <si>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</si>
  <si>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</si>
  <si>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</si>
  <si>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</si>
  <si>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</si>
  <si>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</si>
  <si>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</si>
  <si>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</si>
  <si>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</si>
  <si>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</si>
  <si>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</si>
  <si>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</si>
  <si>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</si>
  <si>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</si>
  <si>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</si>
  <si>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</si>
  <si>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</si>
  <si>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</si>
  <si>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</si>
  <si>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</si>
  <si>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</si>
  <si>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</si>
  <si>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</si>
  <si>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</si>
  <si>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</si>
  <si>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</si>
  <si>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</si>
  <si>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</si>
  <si>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</si>
  <si>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</si>
  <si>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</si>
  <si>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</si>
  <si>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</si>
  <si>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</si>
  <si>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</si>
  <si>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</si>
  <si>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</si>
  <si>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</si>
  <si>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</si>
  <si>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</si>
  <si>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</si>
  <si>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</si>
  <si>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</si>
  <si>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</si>
  <si>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</si>
  <si>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</si>
  <si>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</si>
  <si>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</si>
  <si>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</si>
  <si>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</si>
  <si>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</si>
  <si>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</si>
  <si>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</si>
  <si>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</si>
  <si>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</si>
  <si>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</si>
  <si>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</si>
  <si>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</si>
  <si>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</si>
  <si>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</si>
  <si>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</si>
  <si>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</si>
  <si>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</si>
  <si>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</si>
  <si>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</si>
  <si>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</si>
  <si>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</si>
  <si>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</si>
  <si>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</si>
  <si>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</si>
  <si>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</si>
  <si>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</si>
  <si>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</si>
  <si>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</si>
  <si>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NL0010514246</t>
  </si>
  <si>
    <t>1,25 pct DSL 2013 due 15 January 2019</t>
  </si>
  <si>
    <t>NL0010661930</t>
  </si>
  <si>
    <t>0,50 pct DSL 2014 due 15 April 2017</t>
  </si>
  <si>
    <t>NL0010721999</t>
  </si>
  <si>
    <t>NL0010733424</t>
  </si>
  <si>
    <t>2,00 pct DSL 2014 due 15 July 2024</t>
  </si>
  <si>
    <r>
      <t>Private Loans outstanding in foreign currency</t>
    </r>
    <r>
      <rPr>
        <b/>
        <sz val="12"/>
        <rFont val="Arial"/>
        <family val="2"/>
      </rPr>
      <t>*</t>
    </r>
  </si>
  <si>
    <t>DSL 2015-04-15 0,75 PCT</t>
  </si>
  <si>
    <t>NL0010832267</t>
  </si>
  <si>
    <t>DTC 2015-06-30</t>
  </si>
  <si>
    <t>DSL 2015-07-15 3,25 PCT</t>
  </si>
  <si>
    <t>`</t>
  </si>
  <si>
    <t>NL0010881827</t>
  </si>
  <si>
    <t>0,25 pct DSL 2014 due 15 January 2020</t>
  </si>
  <si>
    <t>Private Loan</t>
  </si>
  <si>
    <t>Private Loans</t>
  </si>
  <si>
    <t>NL0010948287</t>
  </si>
  <si>
    <t>DTC 2015-05-29</t>
  </si>
  <si>
    <t>NL0011005137</t>
  </si>
  <si>
    <t>0,00 pct DSL 2015 due 15 April 2018</t>
  </si>
  <si>
    <t>2,75 pct DSL 2014 due 15 January 2047</t>
  </si>
  <si>
    <t>Total 2015</t>
  </si>
  <si>
    <t>Repurchase of bonds in 2015</t>
  </si>
  <si>
    <t>Isincode</t>
  </si>
  <si>
    <t>Bond</t>
  </si>
  <si>
    <t>Interest rate swaps position at the end of February 2015</t>
  </si>
  <si>
    <t>NL0011131552</t>
  </si>
  <si>
    <t>DTC 2015-07-31</t>
  </si>
  <si>
    <t>NL0011220108</t>
  </si>
  <si>
    <t>0,25 pct DSL 2015 due 15 July 2025</t>
  </si>
  <si>
    <t>NL0011214036</t>
  </si>
  <si>
    <t>DTC 2015-08-31</t>
  </si>
  <si>
    <t>DSL 2016-04-15 0,00 PCT</t>
  </si>
  <si>
    <t>DSL 2016-07-15 4,00 PCT</t>
  </si>
  <si>
    <t>NL000006286</t>
  </si>
  <si>
    <t>GBK 2 1/2 PCT 2108</t>
  </si>
  <si>
    <t>NL000004802</t>
  </si>
  <si>
    <t>GBK 3 PCT 2108</t>
  </si>
  <si>
    <t>NL000002707</t>
  </si>
  <si>
    <t>GBK 3 1/2 PCT 2108</t>
  </si>
  <si>
    <t>DSL 2017-01-15 2,50  PCT</t>
  </si>
  <si>
    <t>DSL 2017-04-15 0,50  PCT</t>
  </si>
  <si>
    <t>April</t>
  </si>
  <si>
    <t>ECP FOREIGN CURRENCY outstanding at the end of April 2015</t>
  </si>
  <si>
    <t>DSL FOREIGN CURRENCY outstanding at the end of April</t>
  </si>
  <si>
    <t>Redemption at the end of April 2015 in millions of euros</t>
  </si>
  <si>
    <t>Remaining life at the end of April 2015 in EUR</t>
  </si>
  <si>
    <t>Amount redeemable next month (05-2015) in millions of euros</t>
  </si>
  <si>
    <t xml:space="preserve"> -   </t>
  </si>
  <si>
    <t>DSL outstanding at the end of  April 2015</t>
  </si>
  <si>
    <t>DTC outstanding at the end of April 2015</t>
  </si>
  <si>
    <t>#     Excluding cash collateral received (EUR 29,3 bln at the end of the month)</t>
  </si>
  <si>
    <t>ECP EUR outstanding at the end of April 2015</t>
  </si>
  <si>
    <t>Key figures at the end of April 2015</t>
  </si>
  <si>
    <t xml:space="preserve">Remaining life at the end of April 2015 in EUR </t>
  </si>
  <si>
    <t>Key figures at the end of April 2015 in EUR</t>
  </si>
</sst>
</file>

<file path=xl/styles.xml><?xml version="1.0" encoding="utf-8"?>
<styleSheet xmlns="http://schemas.openxmlformats.org/spreadsheetml/2006/main">
  <numFmts count="15">
    <numFmt numFmtId="43" formatCode="_ * #,##0.00_ ;_ * \-#,##0.00_ ;_ * &quot;-&quot;??_ ;_ @_ "/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#,##0.000"/>
    <numFmt numFmtId="179" formatCode="_-* #,##0.0000_-;_-* #,##0.0000\-;_-* &quot;-&quot;??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>
      <alignment vertical="top"/>
    </xf>
    <xf numFmtId="0" fontId="5" fillId="0" borderId="0">
      <alignment vertical="top"/>
    </xf>
    <xf numFmtId="0" fontId="1" fillId="0" borderId="0"/>
    <xf numFmtId="0" fontId="18" fillId="0" borderId="0">
      <alignment vertical="top"/>
    </xf>
    <xf numFmtId="0" fontId="2" fillId="0" borderId="0"/>
    <xf numFmtId="0" fontId="5" fillId="0" borderId="0">
      <alignment vertical="top"/>
    </xf>
    <xf numFmtId="0" fontId="19" fillId="0" borderId="0">
      <alignment vertical="top"/>
    </xf>
    <xf numFmtId="43" fontId="19" fillId="0" borderId="0" applyFont="0" applyFill="0" applyBorder="0" applyAlignment="0" applyProtection="0">
      <alignment vertical="top"/>
    </xf>
    <xf numFmtId="0" fontId="21" fillId="0" borderId="0">
      <alignment vertical="top"/>
    </xf>
    <xf numFmtId="0" fontId="20" fillId="0" borderId="0"/>
    <xf numFmtId="164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8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3" fontId="5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165" fontId="4" fillId="3" borderId="0" xfId="0" applyNumberFormat="1" applyFont="1" applyFill="1"/>
    <xf numFmtId="3" fontId="8" fillId="3" borderId="0" xfId="0" applyNumberFormat="1" applyFont="1" applyFill="1"/>
    <xf numFmtId="0" fontId="8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5" fillId="2" borderId="0" xfId="1" applyNumberFormat="1" applyFont="1" applyFill="1" applyAlignment="1">
      <alignment vertical="top"/>
    </xf>
    <xf numFmtId="167" fontId="5" fillId="2" borderId="0" xfId="1" applyNumberFormat="1" applyFont="1" applyFill="1" applyAlignment="1">
      <alignment vertical="top"/>
    </xf>
    <xf numFmtId="165" fontId="5" fillId="2" borderId="0" xfId="4" applyNumberFormat="1" applyFont="1" applyFill="1" applyAlignment="1"/>
    <xf numFmtId="165" fontId="5" fillId="2" borderId="0" xfId="3" applyNumberFormat="1" applyFont="1" applyFill="1">
      <alignment vertical="top"/>
    </xf>
    <xf numFmtId="167" fontId="4" fillId="2" borderId="0" xfId="1" applyNumberFormat="1" applyFont="1" applyFill="1"/>
    <xf numFmtId="0" fontId="5" fillId="2" borderId="0" xfId="2" applyFont="1" applyFill="1">
      <alignment vertical="top"/>
    </xf>
    <xf numFmtId="167" fontId="0" fillId="2" borderId="0" xfId="0" applyNumberFormat="1" applyFill="1"/>
    <xf numFmtId="169" fontId="5" fillId="3" borderId="0" xfId="0" applyNumberFormat="1" applyFont="1" applyFill="1" applyBorder="1"/>
    <xf numFmtId="164" fontId="0" fillId="3" borderId="0" xfId="1" applyFont="1" applyFill="1"/>
    <xf numFmtId="167" fontId="10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10" fillId="2" borderId="0" xfId="3" applyNumberFormat="1" applyFont="1" applyFill="1" applyAlignment="1"/>
    <xf numFmtId="167" fontId="8" fillId="2" borderId="0" xfId="0" applyNumberFormat="1" applyFont="1" applyFill="1"/>
    <xf numFmtId="14" fontId="5" fillId="2" borderId="0" xfId="2" applyNumberFormat="1" applyFill="1" applyAlignment="1">
      <alignment horizontal="left"/>
    </xf>
    <xf numFmtId="167" fontId="8" fillId="2" borderId="0" xfId="1" applyNumberFormat="1" applyFont="1" applyFill="1" applyAlignment="1">
      <alignment vertical="top"/>
    </xf>
    <xf numFmtId="0" fontId="8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/>
    <xf numFmtId="164" fontId="11" fillId="0" borderId="0" xfId="1" applyFont="1"/>
    <xf numFmtId="164" fontId="0" fillId="0" borderId="0" xfId="0" applyNumberFormat="1"/>
    <xf numFmtId="170" fontId="5" fillId="0" borderId="0" xfId="0" applyNumberFormat="1" applyFont="1"/>
    <xf numFmtId="164" fontId="0" fillId="2" borderId="0" xfId="1" applyFont="1" applyFill="1"/>
    <xf numFmtId="167" fontId="11" fillId="2" borderId="0" xfId="0" applyNumberFormat="1" applyFont="1" applyFill="1"/>
    <xf numFmtId="0" fontId="12" fillId="3" borderId="0" xfId="0" applyFont="1" applyFill="1"/>
    <xf numFmtId="168" fontId="12" fillId="3" borderId="0" xfId="0" applyNumberFormat="1" applyFont="1" applyFill="1"/>
    <xf numFmtId="0" fontId="2" fillId="3" borderId="0" xfId="0" applyFont="1" applyFill="1"/>
    <xf numFmtId="166" fontId="2" fillId="2" borderId="0" xfId="1" applyNumberFormat="1" applyFont="1" applyFill="1" applyAlignment="1">
      <alignment horizontal="right" vertical="top"/>
    </xf>
    <xf numFmtId="0" fontId="13" fillId="3" borderId="0" xfId="0" applyFont="1" applyFill="1"/>
    <xf numFmtId="166" fontId="13" fillId="3" borderId="0" xfId="1" applyNumberFormat="1" applyFont="1" applyFill="1"/>
    <xf numFmtId="166" fontId="2" fillId="3" borderId="0" xfId="1" applyNumberFormat="1" applyFont="1" applyFill="1"/>
    <xf numFmtId="0" fontId="6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8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2" borderId="0" xfId="2" applyNumberFormat="1" applyFont="1" applyFill="1" applyAlignment="1">
      <alignment horizontal="left"/>
    </xf>
    <xf numFmtId="0" fontId="8" fillId="3" borderId="0" xfId="0" applyNumberFormat="1" applyFont="1" applyFill="1" applyAlignment="1">
      <alignment horizontal="left"/>
    </xf>
    <xf numFmtId="165" fontId="8" fillId="2" borderId="0" xfId="3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1" fillId="3" borderId="0" xfId="0" applyNumberFormat="1" applyFont="1" applyFill="1"/>
    <xf numFmtId="17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10" fillId="0" borderId="0" xfId="0" applyFont="1"/>
    <xf numFmtId="17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164" fontId="10" fillId="0" borderId="0" xfId="1" applyFont="1"/>
    <xf numFmtId="0" fontId="10" fillId="3" borderId="0" xfId="0" applyFont="1" applyFill="1"/>
    <xf numFmtId="167" fontId="8" fillId="2" borderId="0" xfId="1" applyNumberFormat="1" applyFont="1" applyFill="1"/>
    <xf numFmtId="165" fontId="10" fillId="2" borderId="0" xfId="4" applyNumberFormat="1" applyFont="1" applyFill="1" applyAlignment="1"/>
    <xf numFmtId="172" fontId="11" fillId="0" borderId="0" xfId="0" applyNumberFormat="1" applyFont="1" applyAlignment="1">
      <alignment horizontal="left"/>
    </xf>
    <xf numFmtId="4" fontId="0" fillId="0" borderId="0" xfId="0" applyNumberFormat="1"/>
    <xf numFmtId="0" fontId="8" fillId="2" borderId="0" xfId="0" applyFont="1" applyFill="1" applyAlignment="1">
      <alignment horizontal="right"/>
    </xf>
    <xf numFmtId="4" fontId="8" fillId="0" borderId="0" xfId="0" applyNumberFormat="1" applyFont="1"/>
    <xf numFmtId="0" fontId="0" fillId="2" borderId="0" xfId="0" applyNumberFormat="1" applyFill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1" applyFont="1" applyAlignment="1">
      <alignment vertical="top"/>
    </xf>
    <xf numFmtId="164" fontId="8" fillId="0" borderId="0" xfId="1" applyFont="1" applyAlignment="1">
      <alignment horizontal="right"/>
    </xf>
    <xf numFmtId="165" fontId="2" fillId="2" borderId="0" xfId="4" applyNumberFormat="1" applyFont="1" applyFill="1" applyAlignment="1"/>
    <xf numFmtId="165" fontId="16" fillId="2" borderId="0" xfId="3" applyNumberFormat="1" applyFont="1" applyFill="1">
      <alignment vertical="top"/>
    </xf>
    <xf numFmtId="165" fontId="2" fillId="3" borderId="0" xfId="0" applyNumberFormat="1" applyFont="1" applyFill="1"/>
    <xf numFmtId="165" fontId="8" fillId="3" borderId="0" xfId="0" applyNumberFormat="1" applyFont="1" applyFill="1"/>
    <xf numFmtId="165" fontId="2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5" fillId="0" borderId="0" xfId="0" applyFont="1" applyAlignment="1">
      <alignment horizontal="left" vertical="top"/>
    </xf>
    <xf numFmtId="171" fontId="5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0" fontId="2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2" fillId="4" borderId="0" xfId="0" applyFont="1" applyFill="1"/>
    <xf numFmtId="172" fontId="2" fillId="0" borderId="0" xfId="0" applyNumberFormat="1" applyFont="1" applyAlignment="1">
      <alignment horizontal="center"/>
    </xf>
    <xf numFmtId="164" fontId="5" fillId="0" borderId="0" xfId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7" fillId="5" borderId="0" xfId="0" applyFont="1" applyFill="1"/>
    <xf numFmtId="0" fontId="0" fillId="5" borderId="0" xfId="0" applyFill="1"/>
    <xf numFmtId="0" fontId="10" fillId="5" borderId="0" xfId="0" applyFont="1" applyFill="1"/>
    <xf numFmtId="0" fontId="8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5" fillId="4" borderId="0" xfId="3" applyNumberFormat="1" applyFont="1" applyFill="1">
      <alignment vertical="top"/>
    </xf>
    <xf numFmtId="165" fontId="16" fillId="4" borderId="0" xfId="3" applyNumberFormat="1" applyFont="1" applyFill="1">
      <alignment vertical="top"/>
    </xf>
    <xf numFmtId="166" fontId="5" fillId="4" borderId="0" xfId="1" applyNumberFormat="1" applyFont="1" applyFill="1" applyAlignment="1">
      <alignment vertical="top"/>
    </xf>
    <xf numFmtId="166" fontId="2" fillId="4" borderId="0" xfId="1" applyNumberFormat="1" applyFont="1" applyFill="1" applyAlignment="1">
      <alignment horizontal="right" vertical="top"/>
    </xf>
    <xf numFmtId="166" fontId="13" fillId="5" borderId="0" xfId="1" applyNumberFormat="1" applyFont="1" applyFill="1"/>
    <xf numFmtId="0" fontId="12" fillId="5" borderId="0" xfId="0" applyFont="1" applyFill="1"/>
    <xf numFmtId="0" fontId="4" fillId="0" borderId="0" xfId="0" applyFont="1" applyAlignment="1">
      <alignment horizontal="left" vertical="top" wrapText="1" readingOrder="1"/>
    </xf>
    <xf numFmtId="176" fontId="5" fillId="2" borderId="0" xfId="0" applyNumberFormat="1" applyFont="1" applyFill="1"/>
    <xf numFmtId="172" fontId="5" fillId="2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167" fontId="2" fillId="3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right"/>
    </xf>
    <xf numFmtId="0" fontId="17" fillId="0" borderId="0" xfId="5">
      <alignment vertical="top"/>
    </xf>
    <xf numFmtId="171" fontId="17" fillId="0" borderId="0" xfId="5" applyNumberFormat="1">
      <alignment vertical="top"/>
    </xf>
    <xf numFmtId="0" fontId="5" fillId="0" borderId="0" xfId="6">
      <alignment vertical="top"/>
    </xf>
    <xf numFmtId="170" fontId="5" fillId="0" borderId="0" xfId="6" applyNumberFormat="1">
      <alignment vertical="top"/>
    </xf>
    <xf numFmtId="167" fontId="0" fillId="5" borderId="0" xfId="0" applyNumberFormat="1" applyFill="1"/>
    <xf numFmtId="171" fontId="5" fillId="0" borderId="0" xfId="6" applyNumberFormat="1" applyAlignment="1">
      <alignment horizontal="center" vertical="top"/>
    </xf>
    <xf numFmtId="0" fontId="5" fillId="0" borderId="0" xfId="6" applyAlignment="1">
      <alignment horizontal="center" vertical="top"/>
    </xf>
    <xf numFmtId="164" fontId="2" fillId="0" borderId="0" xfId="1" applyFont="1"/>
    <xf numFmtId="17" fontId="8" fillId="3" borderId="0" xfId="0" quotePrefix="1" applyNumberFormat="1" applyFont="1" applyFill="1" applyAlignment="1">
      <alignment horizontal="right"/>
    </xf>
    <xf numFmtId="167" fontId="0" fillId="3" borderId="0" xfId="0" applyNumberFormat="1" applyFill="1"/>
    <xf numFmtId="15" fontId="0" fillId="2" borderId="0" xfId="0" applyNumberForma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164" fontId="4" fillId="0" borderId="0" xfId="1" applyFont="1" applyAlignment="1">
      <alignment vertical="top"/>
    </xf>
    <xf numFmtId="167" fontId="0" fillId="3" borderId="0" xfId="1" applyNumberFormat="1" applyFont="1" applyFill="1"/>
    <xf numFmtId="0" fontId="7" fillId="2" borderId="0" xfId="0" applyFont="1" applyFill="1"/>
    <xf numFmtId="165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7" fontId="8" fillId="3" borderId="0" xfId="0" applyNumberFormat="1" applyFont="1" applyFill="1" applyAlignment="1">
      <alignment horizontal="right"/>
    </xf>
    <xf numFmtId="165" fontId="5" fillId="0" borderId="0" xfId="10" applyNumberFormat="1">
      <alignment vertical="top"/>
    </xf>
    <xf numFmtId="0" fontId="0" fillId="2" borderId="0" xfId="0" applyFill="1" applyBorder="1"/>
    <xf numFmtId="167" fontId="0" fillId="2" borderId="0" xfId="1" applyNumberFormat="1" applyFont="1" applyFill="1" applyBorder="1"/>
    <xf numFmtId="167" fontId="2" fillId="2" borderId="0" xfId="1" applyNumberFormat="1" applyFont="1" applyFill="1" applyBorder="1"/>
    <xf numFmtId="0" fontId="2" fillId="4" borderId="0" xfId="0" applyFont="1" applyFill="1" applyBorder="1"/>
    <xf numFmtId="167" fontId="2" fillId="4" borderId="0" xfId="1" applyNumberFormat="1" applyFont="1" applyFill="1" applyBorder="1"/>
    <xf numFmtId="0" fontId="0" fillId="4" borderId="0" xfId="0" applyFill="1" applyBorder="1"/>
    <xf numFmtId="167" fontId="0" fillId="4" borderId="0" xfId="1" applyNumberFormat="1" applyFont="1" applyFill="1" applyBorder="1"/>
    <xf numFmtId="0" fontId="15" fillId="4" borderId="0" xfId="0" applyFont="1" applyFill="1" applyBorder="1" applyAlignment="1">
      <alignment vertical="center"/>
    </xf>
    <xf numFmtId="167" fontId="4" fillId="2" borderId="0" xfId="1" applyNumberFormat="1" applyFont="1" applyFill="1" applyBorder="1"/>
    <xf numFmtId="164" fontId="0" fillId="2" borderId="0" xfId="1" applyFont="1" applyFill="1" applyBorder="1"/>
    <xf numFmtId="165" fontId="2" fillId="3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170" fontId="4" fillId="0" borderId="0" xfId="0" applyNumberFormat="1" applyFont="1" applyAlignment="1">
      <alignment horizontal="right" vertical="top"/>
    </xf>
    <xf numFmtId="175" fontId="5" fillId="0" borderId="0" xfId="0" applyNumberFormat="1" applyFont="1" applyAlignment="1">
      <alignment horizontal="left" vertical="top"/>
    </xf>
    <xf numFmtId="170" fontId="5" fillId="0" borderId="0" xfId="0" applyNumberFormat="1" applyFont="1" applyAlignment="1">
      <alignment horizontal="right" vertical="top"/>
    </xf>
    <xf numFmtId="0" fontId="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9" fontId="0" fillId="0" borderId="0" xfId="0" applyNumberFormat="1"/>
    <xf numFmtId="169" fontId="8" fillId="0" borderId="0" xfId="0" applyNumberFormat="1" applyFont="1"/>
    <xf numFmtId="15" fontId="0" fillId="2" borderId="0" xfId="0" applyNumberFormat="1" applyFill="1" applyAlignment="1">
      <alignment horizontal="right"/>
    </xf>
    <xf numFmtId="164" fontId="2" fillId="2" borderId="0" xfId="1" applyFont="1" applyFill="1" applyBorder="1" applyAlignment="1">
      <alignment horizontal="right"/>
    </xf>
    <xf numFmtId="164" fontId="2" fillId="4" borderId="0" xfId="1" applyFont="1" applyFill="1" applyBorder="1" applyAlignment="1">
      <alignment horizontal="right"/>
    </xf>
    <xf numFmtId="164" fontId="2" fillId="4" borderId="0" xfId="1" applyFont="1" applyFill="1" applyBorder="1" applyAlignment="1">
      <alignment horizontal="right" vertical="center"/>
    </xf>
    <xf numFmtId="164" fontId="2" fillId="4" borderId="0" xfId="1" applyFont="1" applyFill="1" applyBorder="1" applyAlignment="1">
      <alignment horizontal="right" vertical="center"/>
    </xf>
    <xf numFmtId="164" fontId="0" fillId="4" borderId="0" xfId="1" applyFont="1" applyFill="1" applyBorder="1" applyAlignment="1">
      <alignment horizontal="right"/>
    </xf>
    <xf numFmtId="0" fontId="2" fillId="2" borderId="0" xfId="0" applyFont="1" applyFill="1" applyBorder="1"/>
    <xf numFmtId="170" fontId="5" fillId="0" borderId="0" xfId="10" applyNumberFormat="1">
      <alignment vertical="top"/>
    </xf>
    <xf numFmtId="3" fontId="0" fillId="2" borderId="0" xfId="0" applyNumberFormat="1" applyFill="1"/>
    <xf numFmtId="3" fontId="8" fillId="2" borderId="0" xfId="0" applyNumberFormat="1" applyFont="1" applyFill="1"/>
    <xf numFmtId="179" fontId="0" fillId="5" borderId="0" xfId="1" applyNumberFormat="1" applyFont="1" applyFill="1" applyAlignment="1"/>
    <xf numFmtId="166" fontId="5" fillId="0" borderId="0" xfId="1" applyNumberFormat="1" applyFont="1" applyAlignment="1">
      <alignment vertical="top"/>
    </xf>
  </cellXfs>
  <cellStyles count="18">
    <cellStyle name="=C:\WINNT35\SYSTEM32\COMMAND.COM" xfId="16"/>
    <cellStyle name="Komma" xfId="1" builtinId="3"/>
    <cellStyle name="Komma 2" xfId="12"/>
    <cellStyle name="Komma 2 2" xfId="15"/>
    <cellStyle name="Normal_Debt Outstanding" xfId="2"/>
    <cellStyle name="Normal_Redemptions" xfId="3"/>
    <cellStyle name="Normal_Remaining life" xfId="4"/>
    <cellStyle name="Standaard" xfId="0" builtinId="0"/>
    <cellStyle name="Standaard 2" xfId="5"/>
    <cellStyle name="Standaard 2 2" xfId="10"/>
    <cellStyle name="Standaard 2 3" xfId="14"/>
    <cellStyle name="Standaard 2 4" xfId="17"/>
    <cellStyle name="Standaard 3" xfId="6"/>
    <cellStyle name="Standaard 4" xfId="7"/>
    <cellStyle name="Standaard 5" xfId="8"/>
    <cellStyle name="Standaard 6" xfId="9"/>
    <cellStyle name="Standaard 7" xfId="11"/>
    <cellStyle name="Standaard 8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95"/>
  <sheetViews>
    <sheetView tabSelected="1" zoomScaleNormal="100" workbookViewId="0">
      <selection activeCell="C69" sqref="C69"/>
    </sheetView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4.28515625" style="2" bestFit="1" customWidth="1"/>
    <col min="5" max="5" width="17" style="2" bestFit="1" customWidth="1"/>
    <col min="6" max="6" width="23.85546875" style="2" customWidth="1"/>
    <col min="7" max="7" width="17.7109375" style="2" bestFit="1" customWidth="1"/>
    <col min="8" max="8" width="16.7109375" style="2" customWidth="1"/>
    <col min="9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" customHeight="1">
      <c r="A1" s="146" t="s">
        <v>143</v>
      </c>
      <c r="AA1" s="68"/>
      <c r="AB1" s="69"/>
    </row>
    <row r="2" spans="1:28" ht="19.5" customHeight="1">
      <c r="A2" s="3" t="s">
        <v>0</v>
      </c>
      <c r="B2" s="3" t="s">
        <v>1</v>
      </c>
      <c r="C2" s="3" t="s">
        <v>73</v>
      </c>
      <c r="E2" s="80" t="s">
        <v>60</v>
      </c>
    </row>
    <row r="3" spans="1:28" ht="19.5" customHeight="1"/>
    <row r="4" spans="1:28">
      <c r="A4" s="151" t="s">
        <v>2</v>
      </c>
      <c r="B4" s="151" t="s">
        <v>3</v>
      </c>
      <c r="C4" s="152">
        <v>12423465000</v>
      </c>
      <c r="D4" s="152"/>
      <c r="E4" s="173">
        <v>53369800</v>
      </c>
      <c r="H4" s="15"/>
      <c r="I4" s="15"/>
      <c r="J4" s="141"/>
    </row>
    <row r="5" spans="1:28">
      <c r="A5" s="151" t="s">
        <v>82</v>
      </c>
      <c r="B5" s="178" t="s">
        <v>83</v>
      </c>
      <c r="C5" s="153">
        <v>14258000000</v>
      </c>
      <c r="D5" s="152"/>
      <c r="E5" s="173">
        <v>0</v>
      </c>
      <c r="J5" s="172"/>
    </row>
    <row r="6" spans="1:28">
      <c r="A6" s="151" t="s">
        <v>26</v>
      </c>
      <c r="B6" s="178" t="s">
        <v>27</v>
      </c>
      <c r="C6" s="153">
        <v>14475467000</v>
      </c>
      <c r="D6" s="152"/>
      <c r="E6" s="173">
        <v>5720000</v>
      </c>
      <c r="H6" s="15"/>
      <c r="I6" s="15"/>
      <c r="J6" s="172"/>
    </row>
    <row r="7" spans="1:28">
      <c r="A7" s="151" t="s">
        <v>57</v>
      </c>
      <c r="B7" s="178" t="s">
        <v>58</v>
      </c>
      <c r="C7" s="153">
        <v>15588920000</v>
      </c>
      <c r="D7" s="152"/>
      <c r="E7" s="173">
        <v>0</v>
      </c>
      <c r="J7" s="172"/>
    </row>
    <row r="8" spans="1:28">
      <c r="A8" s="151" t="s">
        <v>95</v>
      </c>
      <c r="B8" s="178" t="s">
        <v>96</v>
      </c>
      <c r="C8" s="153">
        <v>14961000000</v>
      </c>
      <c r="D8" s="152"/>
      <c r="E8" s="173">
        <v>0</v>
      </c>
      <c r="J8" s="172"/>
    </row>
    <row r="9" spans="1:28">
      <c r="A9" s="151" t="s">
        <v>29</v>
      </c>
      <c r="B9" s="178" t="s">
        <v>28</v>
      </c>
      <c r="C9" s="153">
        <v>14654990000</v>
      </c>
      <c r="D9" s="152"/>
      <c r="E9" s="173">
        <v>39977000</v>
      </c>
      <c r="H9" s="15"/>
      <c r="I9" s="15"/>
      <c r="J9" s="172"/>
    </row>
    <row r="10" spans="1:28" s="105" customFormat="1">
      <c r="A10" s="154" t="s">
        <v>68</v>
      </c>
      <c r="B10" s="154" t="s">
        <v>69</v>
      </c>
      <c r="C10" s="155">
        <v>15472425000</v>
      </c>
      <c r="D10" s="155"/>
      <c r="E10" s="173">
        <v>0</v>
      </c>
      <c r="F10" s="2"/>
      <c r="G10" s="2"/>
      <c r="H10" s="2"/>
      <c r="I10" s="2"/>
      <c r="J10" s="172"/>
    </row>
    <row r="11" spans="1:28" s="116" customFormat="1">
      <c r="A11" s="156" t="s">
        <v>112</v>
      </c>
      <c r="B11" s="154" t="s">
        <v>113</v>
      </c>
      <c r="C11" s="155">
        <v>6368000000</v>
      </c>
      <c r="D11" s="157"/>
      <c r="E11" s="174">
        <v>0</v>
      </c>
      <c r="F11" s="2"/>
      <c r="G11" s="2"/>
      <c r="J11" s="172"/>
    </row>
    <row r="12" spans="1:28" s="116" customFormat="1">
      <c r="A12" s="156" t="s">
        <v>30</v>
      </c>
      <c r="B12" s="156" t="s">
        <v>31</v>
      </c>
      <c r="C12" s="157">
        <v>15081020000</v>
      </c>
      <c r="D12" s="157"/>
      <c r="E12" s="174">
        <v>14152000</v>
      </c>
      <c r="F12" s="2"/>
      <c r="G12" s="2"/>
      <c r="H12" s="15"/>
      <c r="I12" s="15"/>
      <c r="J12" s="172"/>
    </row>
    <row r="13" spans="1:28" s="116" customFormat="1">
      <c r="A13" s="156" t="s">
        <v>93</v>
      </c>
      <c r="B13" s="156" t="s">
        <v>94</v>
      </c>
      <c r="C13" s="157">
        <v>15321224000</v>
      </c>
      <c r="D13" s="157"/>
      <c r="E13" s="174" t="s">
        <v>142</v>
      </c>
      <c r="F13" s="2"/>
      <c r="G13" s="2"/>
      <c r="H13" s="2"/>
      <c r="I13" s="2"/>
      <c r="J13" s="172"/>
    </row>
    <row r="14" spans="1:28" s="116" customFormat="1">
      <c r="A14" s="156" t="s">
        <v>32</v>
      </c>
      <c r="B14" s="156" t="s">
        <v>33</v>
      </c>
      <c r="C14" s="157">
        <v>14056398000</v>
      </c>
      <c r="D14" s="157"/>
      <c r="E14" s="174">
        <v>14810000</v>
      </c>
      <c r="F14" s="2"/>
      <c r="G14" s="2"/>
      <c r="H14" s="15"/>
      <c r="I14" s="15"/>
      <c r="J14" s="172"/>
    </row>
    <row r="15" spans="1:28" s="116" customFormat="1" ht="12.75" customHeight="1">
      <c r="A15" s="156" t="s">
        <v>106</v>
      </c>
      <c r="B15" s="156" t="s">
        <v>107</v>
      </c>
      <c r="C15" s="157">
        <v>10469184000</v>
      </c>
      <c r="D15" s="157"/>
      <c r="E15" s="174" t="s">
        <v>142</v>
      </c>
      <c r="F15" s="2"/>
      <c r="G15" s="2"/>
      <c r="H15" s="2"/>
      <c r="I15" s="2"/>
      <c r="J15" s="172"/>
    </row>
    <row r="16" spans="1:28" s="105" customFormat="1" ht="12.75" customHeight="1">
      <c r="A16" s="154" t="s">
        <v>38</v>
      </c>
      <c r="B16" s="154" t="s">
        <v>39</v>
      </c>
      <c r="C16" s="155">
        <v>15069615000</v>
      </c>
      <c r="D16" s="155"/>
      <c r="E16" s="174">
        <v>11465000</v>
      </c>
      <c r="F16" s="2"/>
      <c r="G16" s="2"/>
      <c r="H16" s="15"/>
      <c r="I16" s="15"/>
      <c r="J16" s="172"/>
    </row>
    <row r="17" spans="1:10" s="116" customFormat="1">
      <c r="A17" s="156" t="s">
        <v>55</v>
      </c>
      <c r="B17" s="156" t="s">
        <v>56</v>
      </c>
      <c r="C17" s="157">
        <v>16493985000</v>
      </c>
      <c r="D17" s="157"/>
      <c r="E17" s="174">
        <v>1000000</v>
      </c>
      <c r="F17" s="2"/>
      <c r="G17" s="2"/>
      <c r="H17" s="15"/>
      <c r="I17" s="15"/>
      <c r="J17" s="172"/>
    </row>
    <row r="18" spans="1:10" s="116" customFormat="1" ht="12.75" customHeight="1">
      <c r="A18" s="156" t="s">
        <v>62</v>
      </c>
      <c r="B18" s="156" t="s">
        <v>65</v>
      </c>
      <c r="C18" s="157">
        <v>15252147000</v>
      </c>
      <c r="D18" s="157"/>
      <c r="E18" s="174">
        <v>2680000</v>
      </c>
      <c r="F18" s="2"/>
      <c r="G18" s="2"/>
      <c r="H18" s="15"/>
      <c r="I18" s="15"/>
      <c r="J18" s="172"/>
    </row>
    <row r="19" spans="1:10" s="116" customFormat="1" ht="12.75" customHeight="1">
      <c r="A19" s="156" t="s">
        <v>24</v>
      </c>
      <c r="B19" s="156" t="s">
        <v>25</v>
      </c>
      <c r="C19" s="157">
        <v>11382212000</v>
      </c>
      <c r="D19" s="162" t="s">
        <v>59</v>
      </c>
      <c r="E19" s="175">
        <v>958919400</v>
      </c>
      <c r="F19" s="2"/>
      <c r="G19" s="2"/>
      <c r="H19" s="15"/>
      <c r="I19" s="15"/>
      <c r="J19" s="172"/>
    </row>
    <row r="20" spans="1:10" s="116" customFormat="1" ht="12.75" customHeight="1">
      <c r="A20" s="156" t="s">
        <v>4</v>
      </c>
      <c r="B20" s="156" t="s">
        <v>5</v>
      </c>
      <c r="C20" s="157">
        <v>2687276737</v>
      </c>
      <c r="D20" s="162"/>
      <c r="E20" s="175"/>
      <c r="F20" s="2"/>
      <c r="G20" s="2"/>
      <c r="H20" s="2"/>
      <c r="I20" s="2"/>
      <c r="J20" s="172"/>
    </row>
    <row r="21" spans="1:10" s="116" customFormat="1" ht="12.75" customHeight="1">
      <c r="A21" s="156" t="s">
        <v>84</v>
      </c>
      <c r="B21" s="156" t="s">
        <v>85</v>
      </c>
      <c r="C21" s="157">
        <v>15825963000</v>
      </c>
      <c r="D21" s="158"/>
      <c r="E21" s="176">
        <v>0</v>
      </c>
      <c r="F21" s="2"/>
      <c r="G21" s="2"/>
      <c r="J21" s="172"/>
    </row>
    <row r="22" spans="1:10" s="116" customFormat="1" ht="12.75" customHeight="1">
      <c r="A22" s="156" t="s">
        <v>98</v>
      </c>
      <c r="B22" s="156" t="s">
        <v>99</v>
      </c>
      <c r="C22" s="157">
        <v>15315132000</v>
      </c>
      <c r="D22" s="158"/>
      <c r="E22" s="176">
        <v>0</v>
      </c>
      <c r="F22" s="2"/>
      <c r="G22" s="2"/>
      <c r="H22" s="2"/>
      <c r="I22" s="2"/>
      <c r="J22" s="172"/>
    </row>
    <row r="23" spans="1:10" ht="12.75" customHeight="1">
      <c r="A23" s="151" t="s">
        <v>122</v>
      </c>
      <c r="B23" s="151" t="s">
        <v>123</v>
      </c>
      <c r="C23" s="152">
        <v>6705159000</v>
      </c>
      <c r="D23" s="152"/>
      <c r="E23" s="177">
        <v>0</v>
      </c>
      <c r="J23" s="172"/>
    </row>
    <row r="24" spans="1:10">
      <c r="A24" s="151" t="s">
        <v>6</v>
      </c>
      <c r="B24" s="151" t="s">
        <v>7</v>
      </c>
      <c r="C24" s="152">
        <v>13028814230</v>
      </c>
      <c r="D24" s="152"/>
      <c r="E24" s="174">
        <v>394817000</v>
      </c>
      <c r="H24" s="15"/>
      <c r="I24" s="15"/>
      <c r="J24" s="172"/>
    </row>
    <row r="25" spans="1:10">
      <c r="A25" s="151" t="s">
        <v>66</v>
      </c>
      <c r="B25" s="151" t="s">
        <v>67</v>
      </c>
      <c r="C25" s="152">
        <v>10048900000</v>
      </c>
      <c r="D25" s="152"/>
      <c r="E25" s="174">
        <v>246415000</v>
      </c>
      <c r="H25" s="15"/>
      <c r="I25" s="15"/>
      <c r="J25" s="172"/>
    </row>
    <row r="26" spans="1:10" ht="12.75" customHeight="1">
      <c r="A26" s="151" t="s">
        <v>8</v>
      </c>
      <c r="B26" s="151" t="s">
        <v>9</v>
      </c>
      <c r="C26" s="152">
        <v>13697427000</v>
      </c>
      <c r="D26" s="152"/>
      <c r="E26" s="174">
        <v>1574814100</v>
      </c>
      <c r="H26" s="15"/>
      <c r="I26" s="15"/>
    </row>
    <row r="27" spans="1:10" ht="12.75" customHeight="1">
      <c r="A27" s="151" t="s">
        <v>40</v>
      </c>
      <c r="B27" s="151" t="s">
        <v>41</v>
      </c>
      <c r="C27" s="152">
        <v>15331910000</v>
      </c>
      <c r="D27" s="152"/>
      <c r="E27" s="174">
        <v>2618006000</v>
      </c>
      <c r="H27" s="15"/>
      <c r="I27" s="15"/>
    </row>
    <row r="28" spans="1:10" ht="12.75" customHeight="1">
      <c r="A28" s="151" t="s">
        <v>97</v>
      </c>
      <c r="B28" s="151" t="s">
        <v>114</v>
      </c>
      <c r="C28" s="152">
        <v>7613187000</v>
      </c>
      <c r="D28" s="152"/>
      <c r="E28" s="174" t="s">
        <v>142</v>
      </c>
    </row>
    <row r="29" spans="1:10" ht="12.75" customHeight="1">
      <c r="A29" s="151" t="s">
        <v>87</v>
      </c>
      <c r="B29" s="151" t="s">
        <v>88</v>
      </c>
      <c r="C29" s="152">
        <v>11101355.609999999</v>
      </c>
      <c r="D29" s="152"/>
      <c r="E29" s="153"/>
    </row>
    <row r="30" spans="1:10" ht="12.75" customHeight="1">
      <c r="A30" s="151" t="s">
        <v>89</v>
      </c>
      <c r="B30" s="151" t="s">
        <v>90</v>
      </c>
      <c r="C30" s="152">
        <v>183168.87</v>
      </c>
      <c r="D30" s="159"/>
      <c r="E30" s="152"/>
    </row>
    <row r="31" spans="1:10" ht="12.75" customHeight="1">
      <c r="A31" s="151" t="s">
        <v>91</v>
      </c>
      <c r="B31" s="151" t="s">
        <v>92</v>
      </c>
      <c r="C31" s="152">
        <v>3933299.74</v>
      </c>
      <c r="D31" s="159"/>
      <c r="E31" s="152"/>
    </row>
    <row r="32" spans="1:10" ht="12.75" customHeight="1">
      <c r="A32" s="160"/>
      <c r="B32" s="151"/>
      <c r="C32" s="152"/>
      <c r="D32" s="159"/>
      <c r="E32" s="152"/>
    </row>
    <row r="33" spans="1:6" ht="12.75" customHeight="1">
      <c r="A33" s="40"/>
      <c r="C33" s="76">
        <f>SUM(C4:C32)</f>
        <v>321597038791.21997</v>
      </c>
      <c r="D33" s="20"/>
      <c r="E33" s="179"/>
    </row>
    <row r="34" spans="1:6" ht="22.5" customHeight="1">
      <c r="A34" s="1" t="s">
        <v>144</v>
      </c>
      <c r="C34" s="39"/>
    </row>
    <row r="35" spans="1:6" ht="26.25" customHeight="1">
      <c r="A35" s="3" t="s">
        <v>0</v>
      </c>
      <c r="B35" s="3" t="s">
        <v>10</v>
      </c>
      <c r="C35" s="3" t="s">
        <v>73</v>
      </c>
    </row>
    <row r="36" spans="1:6" ht="21.75" customHeight="1">
      <c r="A36" s="66"/>
      <c r="B36" s="66"/>
      <c r="C36" s="66"/>
      <c r="D36" s="22"/>
    </row>
    <row r="37" spans="1:6" ht="12.75" customHeight="1">
      <c r="A37" s="2" t="s">
        <v>110</v>
      </c>
      <c r="B37" s="66" t="s">
        <v>111</v>
      </c>
      <c r="C37" s="66">
        <v>4720000000</v>
      </c>
      <c r="D37" s="22"/>
    </row>
    <row r="38" spans="1:6">
      <c r="A38" s="2" t="s">
        <v>102</v>
      </c>
      <c r="B38" s="66" t="s">
        <v>103</v>
      </c>
      <c r="C38" s="66">
        <v>6610000000</v>
      </c>
      <c r="D38" s="22"/>
    </row>
    <row r="39" spans="1:6">
      <c r="A39" s="2" t="s">
        <v>120</v>
      </c>
      <c r="B39" s="66" t="s">
        <v>121</v>
      </c>
      <c r="C39" s="66">
        <v>3160000000</v>
      </c>
      <c r="D39" s="22"/>
    </row>
    <row r="40" spans="1:6">
      <c r="A40" s="2" t="s">
        <v>124</v>
      </c>
      <c r="B40" s="66" t="s">
        <v>125</v>
      </c>
      <c r="C40" s="66">
        <v>2280000000</v>
      </c>
      <c r="D40" s="22"/>
    </row>
    <row r="41" spans="1:6">
      <c r="B41" s="66"/>
      <c r="C41" s="66"/>
      <c r="D41" s="22"/>
    </row>
    <row r="42" spans="1:6">
      <c r="A42" s="66"/>
      <c r="B42" s="66"/>
      <c r="C42" s="76">
        <f>SUM(C37:C41)</f>
        <v>16770000000</v>
      </c>
      <c r="D42" s="22"/>
    </row>
    <row r="43" spans="1:6">
      <c r="C43" s="28"/>
      <c r="D43" s="4"/>
    </row>
    <row r="44" spans="1:6">
      <c r="C44" s="28"/>
      <c r="D44" s="4"/>
    </row>
    <row r="45" spans="1:6" ht="15.75">
      <c r="A45" s="1" t="s">
        <v>146</v>
      </c>
      <c r="C45" s="28"/>
      <c r="D45" s="4"/>
      <c r="F45" s="22"/>
    </row>
    <row r="46" spans="1:6">
      <c r="A46" s="49"/>
      <c r="B46" s="55"/>
      <c r="C46" s="41"/>
      <c r="D46" s="4"/>
    </row>
    <row r="47" spans="1:6">
      <c r="A47" s="31" t="s">
        <v>0</v>
      </c>
      <c r="B47" s="3" t="s">
        <v>34</v>
      </c>
      <c r="C47" s="3" t="s">
        <v>73</v>
      </c>
      <c r="D47" s="4"/>
    </row>
    <row r="48" spans="1:6">
      <c r="A48" s="49"/>
      <c r="B48" s="3"/>
      <c r="C48" s="3"/>
      <c r="D48" s="4"/>
    </row>
    <row r="49" spans="1:8">
      <c r="A49" s="131"/>
      <c r="B49" s="132"/>
      <c r="C49" s="66"/>
      <c r="D49" s="4"/>
    </row>
    <row r="50" spans="1:8">
      <c r="A50" s="49"/>
      <c r="B50" s="125"/>
      <c r="C50" s="66"/>
      <c r="D50" s="4"/>
    </row>
    <row r="51" spans="1:8">
      <c r="B51" s="29"/>
      <c r="C51" s="30">
        <f>SUM(C49:C50)</f>
        <v>0</v>
      </c>
      <c r="D51" s="4"/>
    </row>
    <row r="52" spans="1:8">
      <c r="B52" s="29"/>
      <c r="C52" s="30"/>
      <c r="D52" s="4"/>
      <c r="F52" s="22"/>
    </row>
    <row r="53" spans="1:8" ht="15.75">
      <c r="A53" s="1" t="s">
        <v>147</v>
      </c>
      <c r="D53" s="4"/>
    </row>
    <row r="54" spans="1:8" ht="15.75">
      <c r="A54" s="1"/>
      <c r="D54" s="4"/>
    </row>
    <row r="55" spans="1:8">
      <c r="B55" s="5" t="s">
        <v>73</v>
      </c>
      <c r="D55" s="4"/>
    </row>
    <row r="56" spans="1:8" ht="12.75" customHeight="1">
      <c r="B56" s="5"/>
      <c r="D56" s="4"/>
    </row>
    <row r="57" spans="1:8" ht="12.75" customHeight="1">
      <c r="A57" s="2" t="s">
        <v>11</v>
      </c>
      <c r="B57" s="180">
        <v>310000000</v>
      </c>
      <c r="D57" s="4"/>
      <c r="H57" s="40"/>
    </row>
    <row r="58" spans="1:8" ht="12.75" customHeight="1">
      <c r="A58" s="73" t="s">
        <v>74</v>
      </c>
      <c r="B58" s="180">
        <f>C33</f>
        <v>321597038791.21997</v>
      </c>
      <c r="C58" s="22"/>
      <c r="D58" s="4"/>
      <c r="H58" s="40"/>
    </row>
    <row r="59" spans="1:8">
      <c r="A59" s="73" t="s">
        <v>76</v>
      </c>
      <c r="B59" s="180">
        <f>'Foreign Currency'!L47</f>
        <v>5304341526.1900005</v>
      </c>
      <c r="C59" s="22"/>
      <c r="D59" s="4"/>
      <c r="H59" s="40"/>
    </row>
    <row r="60" spans="1:8" ht="12.75" customHeight="1">
      <c r="A60" s="2" t="s">
        <v>12</v>
      </c>
      <c r="B60" s="180">
        <f>C42</f>
        <v>16770000000</v>
      </c>
      <c r="C60" s="22"/>
      <c r="D60" s="4"/>
      <c r="H60" s="40"/>
    </row>
    <row r="61" spans="1:8" ht="12.75" customHeight="1">
      <c r="A61" s="73" t="s">
        <v>75</v>
      </c>
      <c r="B61" s="180">
        <f>C51</f>
        <v>0</v>
      </c>
      <c r="D61" s="4"/>
      <c r="H61" s="40"/>
    </row>
    <row r="62" spans="1:8" ht="12.75" customHeight="1">
      <c r="A62" s="73" t="s">
        <v>77</v>
      </c>
      <c r="B62" s="180">
        <v>0</v>
      </c>
      <c r="C62" s="124"/>
      <c r="D62" s="4"/>
      <c r="H62" s="40"/>
    </row>
    <row r="63" spans="1:8" ht="12.75" customHeight="1">
      <c r="A63" s="2" t="s">
        <v>13</v>
      </c>
      <c r="B63" s="180">
        <v>3610452794.0500002</v>
      </c>
      <c r="C63" s="150"/>
      <c r="D63" s="4"/>
    </row>
    <row r="64" spans="1:8" ht="12.75" customHeight="1">
      <c r="A64" s="127" t="s">
        <v>100</v>
      </c>
      <c r="B64" s="180">
        <v>876897698.7338388</v>
      </c>
      <c r="C64" s="124"/>
      <c r="D64" s="4"/>
    </row>
    <row r="65" spans="1:7" ht="12.75" customHeight="1">
      <c r="A65" s="13" t="s">
        <v>70</v>
      </c>
      <c r="B65" s="181">
        <f>SUM(B57:B64)</f>
        <v>348468730810.19379</v>
      </c>
      <c r="C65" s="150"/>
      <c r="D65" s="4"/>
    </row>
    <row r="66" spans="1:7">
      <c r="C66" s="124"/>
      <c r="D66" s="4"/>
    </row>
    <row r="67" spans="1:7">
      <c r="A67" s="73"/>
      <c r="C67" s="4"/>
      <c r="D67" s="4"/>
    </row>
    <row r="68" spans="1:7">
      <c r="A68" s="105" t="s">
        <v>145</v>
      </c>
      <c r="C68" s="4"/>
      <c r="D68" s="4"/>
      <c r="G68" s="25"/>
    </row>
    <row r="69" spans="1:7" ht="12.75" customHeight="1">
      <c r="A69" s="73" t="s">
        <v>80</v>
      </c>
      <c r="B69" s="40"/>
      <c r="D69" s="4"/>
    </row>
    <row r="70" spans="1:7" ht="12.75" customHeight="1">
      <c r="B70" s="22"/>
      <c r="E70" s="180"/>
    </row>
    <row r="71" spans="1:7" ht="12.75" customHeight="1">
      <c r="B71" s="180"/>
      <c r="E71" s="180"/>
    </row>
    <row r="72" spans="1:7" ht="12.75" customHeight="1"/>
    <row r="73" spans="1:7" ht="12.75" customHeight="1"/>
    <row r="85" spans="3:8">
      <c r="H85" s="15"/>
    </row>
    <row r="90" spans="3:8">
      <c r="G90" s="40"/>
    </row>
    <row r="95" spans="3:8">
      <c r="C95" s="65"/>
    </row>
  </sheetData>
  <sortState ref="F5:J25">
    <sortCondition ref="J5:J25"/>
  </sortState>
  <mergeCells count="2">
    <mergeCell ref="E19:E20"/>
    <mergeCell ref="D19:D20"/>
  </mergeCells>
  <phoneticPr fontId="9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zoomScaleNormal="100" workbookViewId="0">
      <selection activeCell="A42" sqref="A42"/>
    </sheetView>
  </sheetViews>
  <sheetFormatPr defaultRowHeight="12.75"/>
  <cols>
    <col min="1" max="1" width="14.28515625" customWidth="1"/>
    <col min="2" max="2" width="36.85546875" style="52" customWidth="1"/>
    <col min="3" max="3" width="14" style="34" customWidth="1"/>
    <col min="4" max="4" width="18.140625" style="32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137</v>
      </c>
    </row>
    <row r="2" spans="1:22">
      <c r="A2" s="33"/>
    </row>
    <row r="3" spans="1:22">
      <c r="A3" s="31" t="s">
        <v>0</v>
      </c>
      <c r="B3" s="53" t="s">
        <v>34</v>
      </c>
      <c r="C3" s="130" t="s">
        <v>35</v>
      </c>
      <c r="D3" s="86" t="s">
        <v>36</v>
      </c>
      <c r="F3" s="98"/>
    </row>
    <row r="4" spans="1:22">
      <c r="A4" s="31"/>
      <c r="B4" s="53"/>
      <c r="C4" s="35"/>
      <c r="D4" s="86"/>
      <c r="F4" s="98"/>
    </row>
    <row r="5" spans="1:22">
      <c r="A5" s="134"/>
      <c r="B5" s="137"/>
      <c r="C5" s="137"/>
      <c r="D5" s="85"/>
      <c r="E5" s="98"/>
      <c r="G5" s="129"/>
      <c r="H5" s="129"/>
      <c r="I5" s="129"/>
      <c r="J5" s="93"/>
      <c r="K5" s="129"/>
      <c r="L5" s="129"/>
      <c r="M5" s="93"/>
      <c r="N5" s="129"/>
      <c r="O5" s="129"/>
      <c r="P5" s="129"/>
      <c r="Q5" s="93"/>
      <c r="R5" s="129"/>
      <c r="S5" s="129"/>
      <c r="T5" s="129"/>
      <c r="U5" s="129"/>
      <c r="V5" s="93"/>
    </row>
    <row r="6" spans="1:22">
      <c r="A6" s="133"/>
      <c r="B6" s="136"/>
      <c r="C6" s="137"/>
      <c r="D6" s="85"/>
      <c r="E6" s="98"/>
      <c r="G6" s="123"/>
      <c r="H6" s="123"/>
      <c r="I6" s="123"/>
      <c r="J6" s="93"/>
      <c r="K6" s="123"/>
      <c r="L6" s="123"/>
      <c r="M6" s="93"/>
      <c r="N6" s="123"/>
      <c r="O6" s="123"/>
      <c r="P6" s="123"/>
      <c r="Q6" s="93"/>
      <c r="R6" s="123"/>
      <c r="S6" s="123"/>
      <c r="T6" s="123"/>
      <c r="U6" s="123"/>
      <c r="V6" s="93"/>
    </row>
    <row r="7" spans="1:22">
      <c r="A7" s="133"/>
      <c r="B7" s="136"/>
      <c r="C7" s="137"/>
      <c r="D7" s="144"/>
      <c r="E7" s="98"/>
      <c r="G7" s="123"/>
      <c r="H7" s="123"/>
      <c r="I7" s="123"/>
      <c r="J7" s="93"/>
      <c r="K7" s="123"/>
      <c r="L7" s="123"/>
      <c r="M7" s="93"/>
      <c r="N7" s="123"/>
      <c r="O7" s="123"/>
      <c r="P7" s="123"/>
      <c r="Q7" s="93"/>
      <c r="R7" s="123"/>
      <c r="S7" s="123"/>
      <c r="T7" s="123"/>
      <c r="U7" s="123"/>
      <c r="V7" s="93"/>
    </row>
    <row r="8" spans="1:22">
      <c r="A8" s="133"/>
      <c r="B8" s="136"/>
      <c r="C8" s="137"/>
      <c r="D8" s="144"/>
      <c r="E8" s="98"/>
      <c r="G8" s="129"/>
      <c r="H8" s="129"/>
      <c r="I8" s="129"/>
      <c r="J8" s="93"/>
      <c r="K8" s="129"/>
      <c r="L8" s="129"/>
      <c r="M8" s="93"/>
      <c r="N8" s="129"/>
      <c r="O8" s="129"/>
      <c r="P8" s="129"/>
      <c r="Q8" s="93"/>
      <c r="R8" s="129"/>
      <c r="S8" s="129"/>
      <c r="T8" s="129"/>
      <c r="U8" s="129"/>
      <c r="V8" s="93"/>
    </row>
    <row r="9" spans="1:22">
      <c r="A9" s="133"/>
      <c r="B9" s="136"/>
      <c r="C9" s="137"/>
      <c r="D9" s="85"/>
      <c r="E9" s="98"/>
      <c r="G9" s="83"/>
      <c r="H9" s="96"/>
      <c r="I9" s="83"/>
      <c r="J9" s="97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>
      <c r="A10" s="133"/>
      <c r="B10" s="136"/>
      <c r="C10" s="137"/>
      <c r="D10" s="85"/>
      <c r="E10" s="98"/>
      <c r="G10" s="83"/>
      <c r="H10" s="96"/>
      <c r="I10" s="83"/>
      <c r="J10" s="97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2">
      <c r="A11" s="133"/>
      <c r="B11" s="136"/>
      <c r="C11" s="137"/>
      <c r="D11" s="85"/>
      <c r="E11" s="98"/>
      <c r="G11" s="83"/>
      <c r="H11" s="96"/>
      <c r="I11" s="83"/>
      <c r="J11" s="97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2">
      <c r="A12" s="133"/>
      <c r="B12" s="136"/>
      <c r="C12" s="137"/>
      <c r="D12" s="85"/>
      <c r="E12" s="98"/>
      <c r="G12" s="83"/>
      <c r="H12" s="96"/>
      <c r="I12" s="83"/>
      <c r="J12" s="97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</row>
    <row r="13" spans="1:22">
      <c r="A13" s="133"/>
      <c r="B13" s="136"/>
      <c r="C13" s="137"/>
      <c r="D13" s="85"/>
      <c r="E13" s="98"/>
      <c r="G13" s="83"/>
      <c r="H13" s="96"/>
      <c r="I13" s="83"/>
      <c r="J13" s="97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</row>
    <row r="14" spans="1:22">
      <c r="A14" s="133"/>
      <c r="B14" s="136"/>
      <c r="C14" s="137"/>
      <c r="D14" s="85"/>
      <c r="E14" s="98"/>
      <c r="G14" s="83"/>
      <c r="H14" s="96"/>
      <c r="I14" s="83"/>
      <c r="J14" s="97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2">
      <c r="A15" s="133"/>
      <c r="B15" s="136"/>
      <c r="C15" s="137"/>
      <c r="D15" s="85"/>
      <c r="E15" s="98"/>
      <c r="G15" s="83"/>
      <c r="H15" s="96"/>
      <c r="I15" s="83"/>
      <c r="J15" s="97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>
      <c r="A16" s="133"/>
      <c r="B16" s="136"/>
      <c r="C16" s="137"/>
      <c r="D16" s="85"/>
      <c r="E16" s="98"/>
      <c r="G16" s="83"/>
      <c r="H16" s="96"/>
      <c r="I16" s="83"/>
      <c r="J16" s="97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</row>
    <row r="17" spans="1:22">
      <c r="A17" s="133"/>
      <c r="B17" s="136"/>
      <c r="C17" s="137"/>
      <c r="D17" s="144"/>
      <c r="E17" s="98"/>
      <c r="G17" s="83"/>
      <c r="H17" s="96"/>
      <c r="I17" s="83"/>
      <c r="J17" s="97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spans="1:22">
      <c r="A18" s="83"/>
      <c r="B18" s="106"/>
      <c r="C18" s="84"/>
      <c r="D18" s="107"/>
      <c r="E18" s="98"/>
      <c r="G18" s="83"/>
      <c r="H18" s="96"/>
      <c r="I18" s="83"/>
      <c r="J18" s="97"/>
      <c r="K18" s="93"/>
      <c r="L18" s="164"/>
      <c r="M18" s="164"/>
      <c r="N18" s="164"/>
      <c r="O18" s="93"/>
      <c r="P18" s="95"/>
      <c r="Q18" s="93"/>
      <c r="R18" s="93"/>
      <c r="S18" s="93"/>
      <c r="T18" s="165"/>
      <c r="U18" s="165"/>
      <c r="V18" s="165"/>
    </row>
    <row r="19" spans="1:22">
      <c r="A19" s="83"/>
      <c r="B19" s="106"/>
      <c r="C19" s="84"/>
      <c r="D19" s="107"/>
      <c r="E19" s="98"/>
      <c r="G19" s="83"/>
      <c r="H19" s="96"/>
      <c r="I19" s="83"/>
      <c r="J19" s="97"/>
      <c r="K19" s="93"/>
      <c r="L19" s="103"/>
      <c r="M19" s="103"/>
      <c r="N19" s="103"/>
      <c r="O19" s="93"/>
      <c r="P19" s="95"/>
      <c r="Q19" s="93"/>
      <c r="R19" s="93"/>
      <c r="S19" s="93"/>
      <c r="T19" s="104"/>
      <c r="U19" s="104"/>
      <c r="V19" s="104"/>
    </row>
    <row r="20" spans="1:22">
      <c r="A20" s="83"/>
      <c r="B20" s="106"/>
      <c r="C20" s="84"/>
      <c r="D20" s="107"/>
      <c r="E20" s="98"/>
      <c r="G20" s="83"/>
      <c r="H20" s="96"/>
      <c r="I20" s="83"/>
      <c r="J20" s="97"/>
      <c r="K20" s="93"/>
      <c r="L20" s="103"/>
      <c r="M20" s="103"/>
      <c r="N20" s="103"/>
      <c r="O20" s="93"/>
      <c r="P20" s="95"/>
      <c r="Q20" s="93"/>
      <c r="R20" s="93"/>
      <c r="S20" s="93"/>
      <c r="T20" s="104"/>
      <c r="U20" s="104"/>
      <c r="V20" s="104"/>
    </row>
    <row r="21" spans="1:22">
      <c r="A21" s="83"/>
      <c r="B21" s="106"/>
      <c r="C21" s="84"/>
      <c r="D21" s="107"/>
      <c r="E21" s="70"/>
      <c r="G21" s="83"/>
      <c r="H21" s="96"/>
      <c r="I21" s="83"/>
      <c r="J21" s="97"/>
      <c r="K21" s="93"/>
      <c r="L21" s="103"/>
      <c r="M21" s="103"/>
      <c r="N21" s="103"/>
      <c r="O21" s="93"/>
      <c r="P21" s="95"/>
      <c r="Q21" s="93"/>
      <c r="R21" s="93"/>
      <c r="S21" s="93"/>
      <c r="T21" s="104"/>
      <c r="U21" s="104"/>
      <c r="V21" s="104"/>
    </row>
    <row r="22" spans="1:22">
      <c r="A22" s="83"/>
      <c r="B22" s="106"/>
      <c r="C22" s="84"/>
      <c r="D22" s="107"/>
      <c r="E22" s="70"/>
      <c r="G22" s="83"/>
      <c r="H22" s="96"/>
      <c r="I22" s="83"/>
      <c r="J22" s="97"/>
      <c r="K22" s="93"/>
      <c r="L22" s="108"/>
      <c r="M22" s="108"/>
      <c r="N22" s="108"/>
      <c r="O22" s="93"/>
      <c r="P22" s="95"/>
      <c r="Q22" s="93"/>
      <c r="R22" s="93"/>
      <c r="S22" s="93"/>
      <c r="T22" s="109"/>
      <c r="U22" s="109"/>
      <c r="V22" s="109"/>
    </row>
    <row r="23" spans="1:22">
      <c r="A23" s="83"/>
      <c r="B23" s="106"/>
      <c r="C23" s="84"/>
      <c r="D23" s="107"/>
      <c r="E23" s="70"/>
      <c r="G23" s="83"/>
      <c r="H23" s="96"/>
      <c r="I23" s="83"/>
      <c r="J23" s="97"/>
      <c r="K23" s="93"/>
      <c r="L23" s="103"/>
      <c r="M23" s="103"/>
      <c r="N23" s="103"/>
      <c r="O23" s="93"/>
      <c r="P23" s="95"/>
      <c r="Q23" s="93"/>
      <c r="R23" s="93"/>
      <c r="S23" s="93"/>
      <c r="T23" s="104"/>
      <c r="U23" s="104"/>
      <c r="V23" s="104"/>
    </row>
    <row r="24" spans="1:22">
      <c r="A24" s="83"/>
      <c r="B24" s="106"/>
      <c r="C24" s="84"/>
      <c r="D24" s="107"/>
      <c r="E24" s="70"/>
      <c r="G24" s="83"/>
      <c r="H24" s="96"/>
      <c r="I24" s="83"/>
      <c r="J24" s="97"/>
      <c r="K24" s="93"/>
      <c r="L24" s="103"/>
      <c r="M24" s="103"/>
      <c r="N24" s="103"/>
      <c r="O24" s="93"/>
      <c r="P24" s="95"/>
      <c r="Q24" s="93"/>
      <c r="R24" s="93"/>
      <c r="S24" s="93"/>
      <c r="T24" s="104"/>
      <c r="U24" s="104"/>
      <c r="V24" s="104"/>
    </row>
    <row r="25" spans="1:22">
      <c r="A25" s="83"/>
      <c r="B25" s="106"/>
      <c r="C25" s="84"/>
      <c r="D25" s="107"/>
      <c r="E25" s="70"/>
      <c r="G25" s="83"/>
      <c r="H25" s="96"/>
      <c r="I25" s="83"/>
      <c r="J25" s="97"/>
      <c r="K25" s="93"/>
      <c r="L25" s="103"/>
      <c r="M25" s="103"/>
      <c r="N25" s="103"/>
      <c r="O25" s="93"/>
      <c r="P25" s="95"/>
      <c r="Q25" s="93"/>
      <c r="R25" s="93"/>
      <c r="S25" s="93"/>
      <c r="T25" s="104"/>
      <c r="U25" s="104"/>
      <c r="V25" s="104"/>
    </row>
    <row r="26" spans="1:22">
      <c r="A26" s="83"/>
      <c r="B26" s="106"/>
      <c r="C26" s="84"/>
      <c r="D26" s="107"/>
      <c r="E26" s="70"/>
      <c r="G26" s="83"/>
      <c r="H26" s="96"/>
      <c r="I26" s="83"/>
      <c r="J26" s="97"/>
      <c r="K26" s="93"/>
      <c r="L26" s="103"/>
      <c r="M26" s="103"/>
      <c r="N26" s="103"/>
      <c r="O26" s="93"/>
      <c r="P26" s="95"/>
      <c r="Q26" s="93"/>
      <c r="R26" s="93"/>
      <c r="S26" s="93"/>
      <c r="T26" s="104"/>
      <c r="U26" s="104"/>
      <c r="V26" s="104"/>
    </row>
    <row r="27" spans="1:22">
      <c r="A27" s="83"/>
      <c r="B27" s="106"/>
      <c r="C27" s="84"/>
      <c r="D27" s="107"/>
      <c r="E27" s="70"/>
      <c r="G27" s="83"/>
      <c r="H27" s="96"/>
      <c r="I27" s="83"/>
      <c r="J27" s="97"/>
      <c r="K27" s="93"/>
      <c r="L27" s="103"/>
      <c r="M27" s="103"/>
      <c r="N27" s="103"/>
      <c r="O27" s="93"/>
      <c r="P27" s="95"/>
      <c r="Q27" s="93"/>
      <c r="R27" s="93"/>
      <c r="S27" s="93"/>
      <c r="T27" s="104"/>
      <c r="U27" s="104"/>
      <c r="V27" s="104"/>
    </row>
    <row r="28" spans="1:22">
      <c r="A28" s="83"/>
      <c r="B28" s="106"/>
      <c r="C28" s="84"/>
      <c r="D28" s="107"/>
      <c r="E28" s="70"/>
      <c r="G28" s="83"/>
      <c r="H28" s="96"/>
      <c r="I28" s="83"/>
      <c r="J28" s="97"/>
      <c r="K28" s="93"/>
      <c r="L28" s="103"/>
      <c r="M28" s="103"/>
      <c r="N28" s="103"/>
      <c r="O28" s="93"/>
      <c r="P28" s="95"/>
      <c r="Q28" s="93"/>
      <c r="R28" s="93"/>
      <c r="S28" s="93"/>
      <c r="T28" s="104"/>
      <c r="U28" s="104"/>
      <c r="V28" s="104"/>
    </row>
    <row r="29" spans="1:22">
      <c r="A29" s="83"/>
      <c r="B29" s="106"/>
      <c r="C29" s="84"/>
      <c r="D29" s="107"/>
      <c r="G29" s="83"/>
      <c r="H29" s="96"/>
      <c r="I29" s="83"/>
      <c r="J29" s="97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</row>
    <row r="30" spans="1:22">
      <c r="A30" s="50"/>
      <c r="B30" s="54"/>
      <c r="C30" s="51"/>
      <c r="D30" s="138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163"/>
      <c r="T30" s="163"/>
      <c r="U30" s="163"/>
      <c r="V30" s="163"/>
    </row>
    <row r="31" spans="1:22">
      <c r="A31" s="50"/>
      <c r="B31" s="54"/>
      <c r="C31" s="51"/>
      <c r="D31" s="138"/>
    </row>
    <row r="32" spans="1:22">
      <c r="A32" s="50"/>
      <c r="B32" s="54"/>
      <c r="C32" s="51"/>
      <c r="D32" s="37"/>
    </row>
    <row r="33" spans="1:28">
      <c r="A33" s="50"/>
      <c r="B33" s="54"/>
      <c r="C33" s="51"/>
      <c r="D33" s="37"/>
    </row>
    <row r="34" spans="1:28">
      <c r="A34" s="50"/>
      <c r="B34" s="54"/>
      <c r="C34" s="51"/>
      <c r="D34" s="37"/>
    </row>
    <row r="35" spans="1:28">
      <c r="A35" s="50"/>
      <c r="B35" s="54"/>
      <c r="C35" s="51"/>
      <c r="D35" s="37"/>
    </row>
    <row r="36" spans="1:28">
      <c r="A36" s="50"/>
      <c r="B36" s="54"/>
      <c r="C36" s="51"/>
      <c r="D36" s="37"/>
    </row>
    <row r="37" spans="1:28">
      <c r="A37" s="50"/>
      <c r="B37" s="54"/>
      <c r="C37" s="51"/>
      <c r="D37" s="37"/>
    </row>
    <row r="38" spans="1:28">
      <c r="A38" s="50"/>
      <c r="B38" s="54"/>
      <c r="C38" s="51"/>
      <c r="D38" s="37"/>
    </row>
    <row r="39" spans="1:28">
      <c r="A39" s="50"/>
      <c r="B39" s="54"/>
      <c r="C39" s="51"/>
      <c r="D39" s="37"/>
    </row>
    <row r="40" spans="1:28">
      <c r="A40" s="50"/>
      <c r="B40" s="54"/>
      <c r="C40" s="51"/>
      <c r="D40" s="37"/>
    </row>
    <row r="41" spans="1:28" s="2" customFormat="1" ht="15.75">
      <c r="A41" s="1" t="s">
        <v>138</v>
      </c>
      <c r="D41" s="40"/>
      <c r="AA41" s="68"/>
      <c r="AB41" s="69"/>
    </row>
    <row r="42" spans="1:28" s="2" customFormat="1" ht="19.5" customHeight="1">
      <c r="A42" s="3" t="s">
        <v>0</v>
      </c>
      <c r="B42" s="53" t="s">
        <v>34</v>
      </c>
      <c r="C42" s="35" t="s">
        <v>35</v>
      </c>
      <c r="D42" s="86" t="s">
        <v>36</v>
      </c>
      <c r="F42" s="13" t="s">
        <v>1</v>
      </c>
      <c r="K42" s="13" t="s">
        <v>86</v>
      </c>
      <c r="L42" s="80"/>
    </row>
    <row r="43" spans="1:28">
      <c r="A43" s="50"/>
      <c r="B43" s="54"/>
      <c r="C43" s="51"/>
      <c r="D43" s="37"/>
      <c r="F43" s="2"/>
    </row>
    <row r="44" spans="1:28">
      <c r="A44" s="50" t="s">
        <v>71</v>
      </c>
      <c r="B44" s="52">
        <v>42259</v>
      </c>
      <c r="C44" s="72" t="s">
        <v>37</v>
      </c>
      <c r="D44" s="37">
        <v>3500119000</v>
      </c>
      <c r="E44" s="2"/>
      <c r="F44" s="78" t="s">
        <v>72</v>
      </c>
      <c r="K44" t="s">
        <v>78</v>
      </c>
      <c r="L44" s="79">
        <v>2792722412.8299999</v>
      </c>
    </row>
    <row r="45" spans="1:28">
      <c r="A45" s="50" t="s">
        <v>63</v>
      </c>
      <c r="B45" s="71">
        <v>42790</v>
      </c>
      <c r="C45" s="72" t="s">
        <v>37</v>
      </c>
      <c r="D45" s="74">
        <v>3274649000</v>
      </c>
      <c r="F45" s="21" t="s">
        <v>64</v>
      </c>
      <c r="K45" t="s">
        <v>78</v>
      </c>
      <c r="L45" s="79">
        <v>2511619113.3600001</v>
      </c>
    </row>
    <row r="46" spans="1:28">
      <c r="A46" s="50"/>
      <c r="B46" s="54"/>
      <c r="C46" s="51"/>
      <c r="D46" s="37"/>
      <c r="E46" s="2"/>
      <c r="F46" s="78"/>
    </row>
    <row r="47" spans="1:28">
      <c r="A47" s="50"/>
      <c r="B47" s="54"/>
      <c r="C47" s="51"/>
      <c r="D47" s="36">
        <f>SUM(D44:D46)</f>
        <v>6774768000</v>
      </c>
      <c r="E47" s="2"/>
      <c r="L47" s="81">
        <f>SUM(L44:L46)</f>
        <v>5304341526.1900005</v>
      </c>
    </row>
    <row r="48" spans="1:28">
      <c r="A48" s="50"/>
      <c r="B48" s="54"/>
      <c r="C48" s="51"/>
      <c r="D48" s="37"/>
      <c r="E48" s="2"/>
    </row>
    <row r="49" spans="1:12">
      <c r="A49" s="50"/>
      <c r="B49" s="54"/>
      <c r="C49" s="51"/>
      <c r="D49" s="37"/>
    </row>
    <row r="50" spans="1:12">
      <c r="A50" s="21"/>
      <c r="C50" s="72"/>
      <c r="D50" s="37"/>
      <c r="E50" s="2"/>
      <c r="F50" s="78"/>
      <c r="L50" s="79"/>
    </row>
    <row r="51" spans="1:12">
      <c r="A51" s="50"/>
      <c r="B51" s="54"/>
      <c r="C51" s="51"/>
      <c r="D51" s="37"/>
      <c r="E51" s="38"/>
    </row>
    <row r="52" spans="1:12">
      <c r="A52" s="50"/>
      <c r="B52" s="54"/>
      <c r="C52" s="51"/>
      <c r="D52" s="37"/>
      <c r="E52" s="38"/>
    </row>
    <row r="53" spans="1:12">
      <c r="A53" s="50"/>
      <c r="B53" s="54"/>
      <c r="C53" s="51"/>
      <c r="D53" s="37"/>
    </row>
    <row r="54" spans="1:12">
      <c r="A54" s="50"/>
      <c r="B54" s="54"/>
      <c r="C54" s="51"/>
      <c r="D54" s="37"/>
    </row>
    <row r="55" spans="1:12">
      <c r="A55" s="50"/>
      <c r="B55" s="54"/>
      <c r="C55" s="51"/>
      <c r="D55" s="37"/>
    </row>
    <row r="56" spans="1:12">
      <c r="A56" s="50"/>
      <c r="B56" s="54"/>
      <c r="C56" s="51"/>
      <c r="D56" s="37"/>
    </row>
    <row r="57" spans="1:12">
      <c r="A57" s="50"/>
      <c r="B57" s="54"/>
      <c r="C57" s="51"/>
      <c r="D57" s="37"/>
    </row>
    <row r="58" spans="1:12">
      <c r="A58" s="50"/>
      <c r="B58" s="54"/>
      <c r="C58" s="51"/>
      <c r="D58" s="37"/>
    </row>
    <row r="59" spans="1:12">
      <c r="A59" s="50"/>
      <c r="B59" s="54"/>
      <c r="C59" s="51"/>
      <c r="D59" s="37"/>
    </row>
    <row r="60" spans="1:12">
      <c r="A60" s="50"/>
      <c r="B60" s="54"/>
      <c r="C60" s="51"/>
      <c r="D60" s="37"/>
    </row>
    <row r="61" spans="1:12">
      <c r="A61" s="50"/>
      <c r="B61" s="54"/>
      <c r="C61" s="51"/>
      <c r="D61" s="37"/>
    </row>
    <row r="62" spans="1:12">
      <c r="A62" s="50"/>
      <c r="B62" s="54"/>
      <c r="C62" s="51"/>
      <c r="D62" s="37"/>
    </row>
    <row r="63" spans="1:12">
      <c r="A63" s="50"/>
      <c r="B63" s="54"/>
      <c r="C63" s="51"/>
      <c r="D63" s="37"/>
    </row>
    <row r="64" spans="1:12">
      <c r="A64" s="50"/>
      <c r="B64" s="54"/>
      <c r="C64" s="51"/>
      <c r="D64" s="37"/>
    </row>
    <row r="65" spans="1:4">
      <c r="A65" s="50"/>
      <c r="B65" s="54"/>
      <c r="C65" s="51"/>
      <c r="D65" s="37"/>
    </row>
    <row r="66" spans="1:4">
      <c r="A66" s="50"/>
      <c r="B66" s="54"/>
      <c r="C66" s="51"/>
      <c r="D66" s="37"/>
    </row>
    <row r="67" spans="1:4">
      <c r="D67" s="37"/>
    </row>
    <row r="68" spans="1:4">
      <c r="D68" s="37"/>
    </row>
    <row r="73" spans="1:4">
      <c r="D73" s="36"/>
    </row>
  </sheetData>
  <mergeCells count="3">
    <mergeCell ref="S30:V30"/>
    <mergeCell ref="L18:N18"/>
    <mergeCell ref="T18:V18"/>
  </mergeCells>
  <phoneticPr fontId="9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selection activeCell="B3" sqref="B3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140</v>
      </c>
      <c r="O2" s="14"/>
      <c r="P2" s="14"/>
      <c r="Q2" s="14"/>
      <c r="R2" s="14"/>
      <c r="S2" s="14"/>
      <c r="T2" s="14"/>
      <c r="U2" s="14"/>
    </row>
    <row r="3" spans="1:21" ht="16.5" customHeight="1">
      <c r="B3" s="75" t="s">
        <v>81</v>
      </c>
      <c r="O3" s="14"/>
      <c r="P3" s="14"/>
      <c r="Q3" s="14"/>
      <c r="R3" s="14"/>
      <c r="S3" s="14"/>
      <c r="T3" s="14"/>
      <c r="U3" s="14"/>
    </row>
    <row r="4" spans="1:21" ht="16.5" customHeight="1">
      <c r="B4" s="75"/>
      <c r="O4" s="14"/>
      <c r="P4" s="14"/>
      <c r="Q4" s="14"/>
      <c r="R4" s="14"/>
      <c r="S4" s="14"/>
      <c r="T4" s="14"/>
      <c r="U4" s="14"/>
    </row>
    <row r="5" spans="1:21" ht="26.25" customHeight="1">
      <c r="A5" s="102"/>
      <c r="B5" s="166" t="s">
        <v>21</v>
      </c>
      <c r="C5" s="166"/>
      <c r="D5" s="166"/>
      <c r="E5" s="101" t="s">
        <v>14</v>
      </c>
      <c r="F5" s="101" t="s">
        <v>15</v>
      </c>
      <c r="G5" s="101" t="s">
        <v>16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17</v>
      </c>
      <c r="D6" s="7">
        <v>1</v>
      </c>
      <c r="E6" s="18">
        <f>G6+F6</f>
        <v>2978.5157659374454</v>
      </c>
      <c r="F6" s="18">
        <v>2792.7224128299999</v>
      </c>
      <c r="G6" s="18">
        <v>185.7933531074454</v>
      </c>
      <c r="H6" s="89"/>
      <c r="I6" s="14"/>
      <c r="J6" s="14"/>
      <c r="K6" s="14"/>
      <c r="L6" s="26"/>
      <c r="M6" s="91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17</v>
      </c>
      <c r="D7" s="7">
        <v>2</v>
      </c>
      <c r="E7" s="18">
        <f t="shared" ref="E7:E13" si="0">G7+F7</f>
        <v>2610.4647314340082</v>
      </c>
      <c r="F7" s="18">
        <v>2511.61911336</v>
      </c>
      <c r="G7" s="18">
        <v>98.845618074008016</v>
      </c>
      <c r="H7" s="89"/>
      <c r="I7" s="14"/>
      <c r="J7" s="14"/>
      <c r="K7" s="14"/>
      <c r="L7" s="26"/>
      <c r="M7" s="91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17</v>
      </c>
      <c r="D8" s="7">
        <v>3</v>
      </c>
      <c r="E8" s="18">
        <f t="shared" si="0"/>
        <v>263.22088797146682</v>
      </c>
      <c r="F8" s="18"/>
      <c r="G8" s="18">
        <v>263.22088797146682</v>
      </c>
      <c r="H8" s="89"/>
      <c r="I8" s="14"/>
      <c r="J8" s="14"/>
      <c r="K8" s="14"/>
      <c r="L8" s="26"/>
      <c r="M8" s="91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17</v>
      </c>
      <c r="D9" s="7">
        <v>4</v>
      </c>
      <c r="E9" s="77">
        <f t="shared" si="0"/>
        <v>80.623586491306284</v>
      </c>
      <c r="F9" s="18"/>
      <c r="G9" s="18">
        <v>80.623586491306284</v>
      </c>
      <c r="H9" s="89"/>
      <c r="I9" s="14"/>
      <c r="J9" s="14"/>
      <c r="K9" s="14"/>
      <c r="L9" s="26"/>
      <c r="M9" s="91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17</v>
      </c>
      <c r="D10" s="7">
        <v>5</v>
      </c>
      <c r="E10" s="18">
        <f t="shared" si="0"/>
        <v>17.064369540793582</v>
      </c>
      <c r="F10" s="18"/>
      <c r="G10" s="18">
        <v>17.064369540793582</v>
      </c>
      <c r="H10" s="89"/>
      <c r="I10" s="14"/>
      <c r="J10" s="14"/>
      <c r="K10" s="14"/>
      <c r="L10" s="26"/>
      <c r="M10" s="91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17</v>
      </c>
      <c r="D11" s="7">
        <v>10</v>
      </c>
      <c r="E11" s="18">
        <f t="shared" si="0"/>
        <v>104.37358724030319</v>
      </c>
      <c r="F11" s="18"/>
      <c r="G11" s="18">
        <v>104.37358724030319</v>
      </c>
      <c r="H11" s="89"/>
      <c r="I11" s="14"/>
      <c r="J11" s="14"/>
      <c r="K11" s="14"/>
      <c r="L11" s="26"/>
      <c r="M11" s="91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17</v>
      </c>
      <c r="D12" s="7">
        <v>15</v>
      </c>
      <c r="E12" s="77">
        <f t="shared" si="0"/>
        <v>118.6875503076237</v>
      </c>
      <c r="F12" s="18"/>
      <c r="G12" s="18">
        <v>118.6875503076237</v>
      </c>
      <c r="H12" s="89"/>
      <c r="I12" s="14"/>
      <c r="J12" s="14"/>
      <c r="K12" s="14"/>
      <c r="L12" s="26"/>
      <c r="M12" s="91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17</v>
      </c>
      <c r="D13" s="7">
        <v>20</v>
      </c>
      <c r="E13" s="18">
        <f t="shared" si="0"/>
        <v>8.2887460008916634</v>
      </c>
      <c r="F13" s="18"/>
      <c r="G13" s="18">
        <v>8.2887460008916634</v>
      </c>
      <c r="H13" s="89"/>
      <c r="I13" s="14"/>
      <c r="J13" s="14"/>
      <c r="K13" s="14"/>
      <c r="L13" s="26"/>
      <c r="M13" s="91"/>
      <c r="N13" s="19"/>
      <c r="O13" s="14"/>
      <c r="P13" s="14"/>
      <c r="Q13" s="14"/>
      <c r="R13" s="14"/>
      <c r="S13" s="14"/>
      <c r="T13" s="14"/>
      <c r="U13" s="14"/>
    </row>
    <row r="14" spans="1:21">
      <c r="B14" s="167"/>
      <c r="C14" s="167"/>
      <c r="D14" s="168"/>
      <c r="E14" s="18"/>
      <c r="F14" s="18"/>
      <c r="G14" s="87"/>
      <c r="H14" s="89"/>
      <c r="I14" s="14"/>
      <c r="J14" s="14"/>
      <c r="K14" s="14"/>
      <c r="L14" s="26"/>
      <c r="M14" s="91"/>
      <c r="N14" s="19"/>
      <c r="O14" s="14"/>
      <c r="P14" s="17"/>
      <c r="Q14" s="14"/>
      <c r="R14" s="14"/>
      <c r="S14" s="14"/>
      <c r="T14" s="14"/>
      <c r="U14" s="14"/>
    </row>
    <row r="15" spans="1:21">
      <c r="B15" s="169" t="s">
        <v>14</v>
      </c>
      <c r="C15" s="169"/>
      <c r="D15" s="169"/>
      <c r="E15" s="11">
        <f>SUM(E6:E14)</f>
        <v>6181.2392249238383</v>
      </c>
      <c r="F15" s="11">
        <f>SUM(F6:F14)</f>
        <v>5304.34152619</v>
      </c>
      <c r="G15" s="90">
        <f>SUM(G6:G14)</f>
        <v>876.89769873383875</v>
      </c>
      <c r="H15" s="44"/>
      <c r="L15" s="26"/>
      <c r="M15" s="91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1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1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1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2"/>
      <c r="M19" s="91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2"/>
      <c r="M20" s="91"/>
      <c r="N20" s="19"/>
      <c r="O20" s="14"/>
      <c r="P20" s="14"/>
      <c r="Q20" s="14"/>
      <c r="R20" s="14"/>
      <c r="S20" s="14"/>
      <c r="T20" s="14"/>
      <c r="U20" s="14"/>
    </row>
    <row r="21" spans="2:21">
      <c r="L21" s="82"/>
      <c r="M21" s="91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1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1"/>
      <c r="N23" s="19"/>
      <c r="O23" s="14"/>
      <c r="P23" s="14"/>
      <c r="Q23" s="14"/>
      <c r="R23" s="14"/>
      <c r="S23" s="14"/>
      <c r="T23" s="14"/>
      <c r="U23" s="14"/>
    </row>
    <row r="24" spans="2:21">
      <c r="L24" s="82"/>
      <c r="M24" s="88"/>
      <c r="N24" s="19"/>
    </row>
    <row r="28" spans="2:21">
      <c r="L28" s="94"/>
      <c r="N28" s="67"/>
      <c r="P28" s="92"/>
    </row>
    <row r="29" spans="2:21">
      <c r="L29" s="94"/>
      <c r="N29" s="67"/>
      <c r="P29" s="92"/>
    </row>
    <row r="30" spans="2:21">
      <c r="N30" s="67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2"/>
  <sheetViews>
    <sheetView zoomScale="90" zoomScaleNormal="90" workbookViewId="0">
      <selection activeCell="C7" sqref="C7:C22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139</v>
      </c>
    </row>
    <row r="3" spans="2:10">
      <c r="B3" s="75" t="s">
        <v>81</v>
      </c>
    </row>
    <row r="5" spans="2:10">
      <c r="B5" s="10" t="s">
        <v>22</v>
      </c>
      <c r="C5" s="10" t="s">
        <v>23</v>
      </c>
      <c r="D5" s="10"/>
      <c r="J5" s="44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2015</v>
      </c>
      <c r="C7" s="100">
        <v>2934.1600605428844</v>
      </c>
      <c r="D7" s="19"/>
      <c r="E7" s="22"/>
      <c r="F7" s="2"/>
      <c r="J7" s="2"/>
    </row>
    <row r="8" spans="2:10">
      <c r="B8" s="26">
        <v>2016</v>
      </c>
      <c r="C8" s="100">
        <v>126.13298902362909</v>
      </c>
      <c r="D8" s="19"/>
      <c r="E8" s="2"/>
      <c r="F8" s="2"/>
      <c r="J8" s="19"/>
    </row>
    <row r="9" spans="2:10">
      <c r="B9" s="26">
        <v>2017</v>
      </c>
      <c r="C9" s="100">
        <v>2706.5597196016406</v>
      </c>
      <c r="D9" s="18"/>
      <c r="E9" s="2"/>
      <c r="F9" s="2"/>
      <c r="J9" s="19"/>
    </row>
    <row r="10" spans="2:10">
      <c r="B10" s="26">
        <v>2018</v>
      </c>
      <c r="C10" s="100">
        <v>161.87818632189035</v>
      </c>
      <c r="D10" s="19"/>
      <c r="E10" s="2"/>
      <c r="F10" s="2"/>
    </row>
    <row r="11" spans="2:10">
      <c r="B11" s="26">
        <v>2019</v>
      </c>
      <c r="C11" s="100">
        <v>16.786737761925991</v>
      </c>
      <c r="D11" s="19"/>
      <c r="E11" s="2"/>
      <c r="F11" s="2"/>
      <c r="H11" s="24"/>
    </row>
    <row r="12" spans="2:10">
      <c r="B12" s="26">
        <v>2020</v>
      </c>
      <c r="C12" s="100">
        <v>17.925544146232724</v>
      </c>
      <c r="E12" s="2"/>
      <c r="F12" s="2"/>
      <c r="H12" s="24"/>
    </row>
    <row r="13" spans="2:10">
      <c r="B13" s="26">
        <v>2021</v>
      </c>
      <c r="C13" s="100">
        <v>19.142827882300487</v>
      </c>
      <c r="D13" s="19"/>
      <c r="E13" s="2"/>
      <c r="F13" s="2"/>
    </row>
    <row r="14" spans="2:10">
      <c r="B14" s="26">
        <v>2022</v>
      </c>
      <c r="C14" s="100">
        <v>20.444091226036559</v>
      </c>
      <c r="D14" s="19"/>
      <c r="E14" s="2"/>
      <c r="F14" s="2"/>
    </row>
    <row r="15" spans="2:10">
      <c r="B15" s="26">
        <v>2023</v>
      </c>
      <c r="C15" s="100">
        <v>19.960193259028088</v>
      </c>
      <c r="D15" s="19"/>
      <c r="E15" s="2"/>
      <c r="F15" s="2"/>
    </row>
    <row r="16" spans="2:10">
      <c r="B16" s="26">
        <v>2024</v>
      </c>
      <c r="C16" s="100">
        <v>25.197623058403924</v>
      </c>
      <c r="D16" s="19"/>
      <c r="E16" s="2"/>
      <c r="F16" s="2"/>
    </row>
    <row r="17" spans="2:10">
      <c r="B17" s="26">
        <v>2025</v>
      </c>
      <c r="C17" s="100">
        <v>24.912911582701735</v>
      </c>
      <c r="D17" s="19"/>
      <c r="E17" s="2"/>
      <c r="F17" s="2"/>
    </row>
    <row r="18" spans="2:10">
      <c r="B18" s="26">
        <v>2026</v>
      </c>
      <c r="C18" s="100">
        <v>26.613484146232725</v>
      </c>
      <c r="D18" s="19"/>
      <c r="E18" s="2"/>
      <c r="F18" s="2"/>
    </row>
    <row r="19" spans="2:10">
      <c r="B19" s="82">
        <v>2027</v>
      </c>
      <c r="C19" s="100">
        <v>28.432091850200621</v>
      </c>
      <c r="D19" s="19"/>
      <c r="E19" s="2"/>
      <c r="F19" s="2"/>
    </row>
    <row r="20" spans="2:10">
      <c r="B20" s="82">
        <v>2028</v>
      </c>
      <c r="C20" s="100">
        <v>27.768128069549714</v>
      </c>
      <c r="D20" s="19"/>
      <c r="E20" s="2"/>
      <c r="F20" s="2"/>
    </row>
    <row r="21" spans="2:10">
      <c r="B21" s="82">
        <v>2029</v>
      </c>
      <c r="C21" s="100">
        <v>14.366913303611238</v>
      </c>
      <c r="D21" s="19"/>
      <c r="E21" s="2"/>
      <c r="F21" s="2"/>
    </row>
    <row r="22" spans="2:10">
      <c r="B22" s="26">
        <v>2030</v>
      </c>
      <c r="C22" s="145">
        <v>10.957723147570221</v>
      </c>
      <c r="D22" s="19"/>
      <c r="E22" s="2"/>
      <c r="F22" s="2"/>
    </row>
    <row r="23" spans="2:10">
      <c r="D23" s="19"/>
      <c r="E23" s="2"/>
      <c r="F23" s="2"/>
    </row>
    <row r="24" spans="2:10">
      <c r="B24" s="26"/>
      <c r="C24" s="100"/>
      <c r="D24" s="19"/>
      <c r="E24" s="2"/>
      <c r="F24" s="2"/>
    </row>
    <row r="25" spans="2:10">
      <c r="B25" s="82"/>
      <c r="C25" s="100"/>
      <c r="D25" s="19"/>
      <c r="E25" s="2"/>
      <c r="F25" s="2"/>
    </row>
    <row r="26" spans="2:10">
      <c r="B26" s="61"/>
      <c r="C26" s="19"/>
      <c r="D26" s="2"/>
      <c r="E26" s="2"/>
      <c r="F26" s="2"/>
    </row>
    <row r="27" spans="2:10">
      <c r="B27" s="26"/>
      <c r="C27" s="19"/>
      <c r="D27" s="2"/>
      <c r="E27" s="2"/>
      <c r="F27" s="2"/>
      <c r="H27" s="67"/>
      <c r="I27" s="2"/>
      <c r="J27" s="2"/>
    </row>
    <row r="28" spans="2:10">
      <c r="B28" s="10"/>
      <c r="D28" s="12"/>
      <c r="J28" s="2"/>
    </row>
    <row r="29" spans="2:10" ht="20.25" customHeight="1">
      <c r="J29" s="2"/>
    </row>
    <row r="30" spans="2:10" ht="15.75">
      <c r="B30" s="6" t="s">
        <v>141</v>
      </c>
    </row>
    <row r="32" spans="2:10">
      <c r="B32" s="44" t="s">
        <v>108</v>
      </c>
      <c r="C32" s="170">
        <v>1.061792242532323</v>
      </c>
    </row>
    <row r="33" spans="1:6">
      <c r="B33" s="44"/>
      <c r="C33" s="100"/>
    </row>
    <row r="34" spans="1:6" ht="12.75" customHeight="1">
      <c r="A34" s="42"/>
      <c r="B34" s="75"/>
      <c r="C34" s="100"/>
      <c r="D34" s="48"/>
      <c r="E34" s="43"/>
    </row>
    <row r="35" spans="1:6" ht="12.75" customHeight="1">
      <c r="A35" s="42"/>
      <c r="B35" s="44"/>
      <c r="C35" s="171">
        <f>SUM(C32:C34)</f>
        <v>1.061792242532323</v>
      </c>
      <c r="D35" s="45"/>
      <c r="E35" s="43"/>
    </row>
    <row r="36" spans="1:6">
      <c r="A36" s="42"/>
      <c r="B36" s="46"/>
      <c r="C36" s="47"/>
      <c r="D36" s="47"/>
      <c r="E36" s="42"/>
      <c r="F36" s="16"/>
    </row>
    <row r="37" spans="1:6" ht="28.5" customHeight="1">
      <c r="A37" s="42"/>
      <c r="B37" s="42"/>
      <c r="C37" s="42"/>
      <c r="D37" s="42"/>
      <c r="E37" s="42"/>
    </row>
    <row r="38" spans="1:6">
      <c r="B38" s="73"/>
    </row>
    <row r="151" spans="19:19">
      <c r="S151" s="24"/>
    </row>
    <row r="251" spans="18:21">
      <c r="R251" s="67"/>
    </row>
    <row r="252" spans="18:21">
      <c r="U252" s="67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6"/>
  <sheetViews>
    <sheetView workbookViewId="0">
      <selection activeCell="I19" sqref="I19"/>
    </sheetView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148</v>
      </c>
    </row>
    <row r="3" spans="2:20" ht="16.5" customHeight="1">
      <c r="B3" s="75" t="s">
        <v>79</v>
      </c>
    </row>
    <row r="4" spans="2:20" ht="26.25" customHeight="1">
      <c r="B4" s="166" t="s">
        <v>21</v>
      </c>
      <c r="C4" s="166"/>
      <c r="D4" s="166"/>
      <c r="E4" s="101" t="s">
        <v>14</v>
      </c>
      <c r="F4" s="101" t="s">
        <v>15</v>
      </c>
      <c r="G4" s="101" t="s">
        <v>16</v>
      </c>
    </row>
    <row r="5" spans="2:20" ht="12.75" customHeight="1">
      <c r="B5" s="7">
        <v>0</v>
      </c>
      <c r="C5" s="8" t="s">
        <v>17</v>
      </c>
      <c r="D5" s="7">
        <v>1</v>
      </c>
      <c r="E5" s="14">
        <f>F5+G5</f>
        <v>26724.453582409998</v>
      </c>
      <c r="F5" s="14">
        <v>26681.465</v>
      </c>
      <c r="G5" s="14">
        <v>42.988582410000006</v>
      </c>
      <c r="H5" s="14"/>
      <c r="L5" s="14"/>
    </row>
    <row r="6" spans="2:20">
      <c r="B6" s="7">
        <v>1</v>
      </c>
      <c r="C6" s="8" t="s">
        <v>17</v>
      </c>
      <c r="D6" s="7">
        <v>2</v>
      </c>
      <c r="E6" s="14">
        <f t="shared" ref="E6:E16" si="0">F6+G6</f>
        <v>45086.548595510001</v>
      </c>
      <c r="F6" s="14">
        <v>45025.387000000002</v>
      </c>
      <c r="G6" s="14">
        <v>61.161595509999991</v>
      </c>
      <c r="H6" s="14"/>
    </row>
    <row r="7" spans="2:20">
      <c r="B7" s="7">
        <v>2</v>
      </c>
      <c r="C7" s="8" t="s">
        <v>17</v>
      </c>
      <c r="D7" s="7">
        <v>3</v>
      </c>
      <c r="E7" s="14">
        <f t="shared" si="0"/>
        <v>39765.024363429999</v>
      </c>
      <c r="F7" s="14">
        <v>36495.415000000001</v>
      </c>
      <c r="G7" s="14">
        <v>3269.6093634299996</v>
      </c>
      <c r="H7" s="14"/>
    </row>
    <row r="8" spans="2:20">
      <c r="B8" s="7">
        <v>3</v>
      </c>
      <c r="C8" s="8" t="s">
        <v>17</v>
      </c>
      <c r="D8" s="7">
        <v>4</v>
      </c>
      <c r="E8" s="14">
        <f t="shared" si="0"/>
        <v>30455.38386473</v>
      </c>
      <c r="F8" s="14">
        <v>30402.243999999999</v>
      </c>
      <c r="G8" s="14">
        <v>53.139864729999999</v>
      </c>
      <c r="H8" s="14"/>
    </row>
    <row r="9" spans="2:20">
      <c r="B9" s="7">
        <v>4</v>
      </c>
      <c r="C9" s="8" t="s">
        <v>17</v>
      </c>
      <c r="D9" s="7">
        <v>5</v>
      </c>
      <c r="E9" s="14">
        <f t="shared" si="0"/>
        <v>24577.533042750001</v>
      </c>
      <c r="F9" s="14">
        <v>24525.582000000002</v>
      </c>
      <c r="G9" s="14">
        <f>54.4974247-2.54638195</f>
        <v>51.951042750000006</v>
      </c>
      <c r="H9" s="14"/>
    </row>
    <row r="10" spans="2:20">
      <c r="B10" s="7">
        <v>5</v>
      </c>
      <c r="C10" s="8" t="s">
        <v>17</v>
      </c>
      <c r="D10" s="7">
        <v>10</v>
      </c>
      <c r="E10" s="14">
        <f t="shared" si="0"/>
        <v>92139.78187400024</v>
      </c>
      <c r="F10" s="14">
        <v>92026.330737000244</v>
      </c>
      <c r="G10" s="14">
        <v>113.45113699999995</v>
      </c>
      <c r="H10" s="14"/>
    </row>
    <row r="11" spans="2:20">
      <c r="B11" s="7">
        <v>10</v>
      </c>
      <c r="C11" s="8" t="s">
        <v>17</v>
      </c>
      <c r="D11" s="7">
        <v>15</v>
      </c>
      <c r="E11" s="14">
        <f t="shared" si="0"/>
        <v>19736.242131080005</v>
      </c>
      <c r="F11" s="14">
        <v>19733.973230000007</v>
      </c>
      <c r="G11" s="14">
        <v>2.26890108</v>
      </c>
      <c r="H11" s="14"/>
      <c r="K11" s="44"/>
    </row>
    <row r="12" spans="2:20">
      <c r="B12" s="7">
        <v>15</v>
      </c>
      <c r="C12" s="8" t="s">
        <v>17</v>
      </c>
      <c r="D12" s="7">
        <v>20</v>
      </c>
      <c r="E12" s="14">
        <f t="shared" si="0"/>
        <v>10064.782307559999</v>
      </c>
      <c r="F12" s="14">
        <v>10048.9</v>
      </c>
      <c r="G12" s="14">
        <v>15.882307559999997</v>
      </c>
      <c r="H12" s="14"/>
    </row>
    <row r="13" spans="2:20">
      <c r="B13" s="7">
        <v>20</v>
      </c>
      <c r="C13" s="8" t="s">
        <v>17</v>
      </c>
      <c r="D13" s="7">
        <v>25</v>
      </c>
      <c r="E13" s="14">
        <f t="shared" si="0"/>
        <v>13697.427000000001</v>
      </c>
      <c r="F13" s="14">
        <v>13697.427000000001</v>
      </c>
      <c r="G13" s="14">
        <v>0</v>
      </c>
      <c r="H13" s="14"/>
    </row>
    <row r="14" spans="2:20">
      <c r="B14" s="7">
        <v>25</v>
      </c>
      <c r="C14" s="8" t="s">
        <v>17</v>
      </c>
      <c r="D14" s="7">
        <v>30</v>
      </c>
      <c r="E14" s="14">
        <f t="shared" si="0"/>
        <v>15331.91</v>
      </c>
      <c r="F14" s="14">
        <v>15331.91</v>
      </c>
      <c r="G14" s="14">
        <v>0</v>
      </c>
      <c r="H14" s="14"/>
    </row>
    <row r="15" spans="2:20">
      <c r="B15" s="7">
        <v>30</v>
      </c>
      <c r="C15" s="126" t="s">
        <v>17</v>
      </c>
      <c r="D15" s="7">
        <v>35</v>
      </c>
      <c r="E15" s="14">
        <f t="shared" si="0"/>
        <v>7613.1869999999999</v>
      </c>
      <c r="F15" s="14">
        <v>7613.1869999999999</v>
      </c>
      <c r="G15" s="14">
        <v>0</v>
      </c>
      <c r="H15" s="14"/>
    </row>
    <row r="16" spans="2:20">
      <c r="B16" s="167" t="s">
        <v>18</v>
      </c>
      <c r="C16" s="167"/>
      <c r="D16" s="168"/>
      <c r="E16" s="14">
        <f t="shared" si="0"/>
        <v>15.217824220000017</v>
      </c>
      <c r="F16" s="14">
        <v>15.217824220000017</v>
      </c>
      <c r="G16" s="14">
        <v>0</v>
      </c>
      <c r="H16" s="14"/>
    </row>
    <row r="17" spans="2:20">
      <c r="B17" s="167"/>
      <c r="C17" s="167"/>
      <c r="D17" s="168"/>
      <c r="E17" s="14"/>
      <c r="F17" s="14"/>
      <c r="G17" s="14"/>
      <c r="H17" s="14"/>
    </row>
    <row r="18" spans="2:20">
      <c r="B18" s="169" t="s">
        <v>14</v>
      </c>
      <c r="C18" s="169"/>
      <c r="D18" s="169"/>
      <c r="E18" s="11">
        <f t="shared" ref="E18:F18" si="1">SUM(E5:E17)</f>
        <v>325207.49158569024</v>
      </c>
      <c r="F18" s="11">
        <f t="shared" si="1"/>
        <v>321597.03879122029</v>
      </c>
      <c r="G18" s="11">
        <f>SUM(G5:G17)</f>
        <v>3610.4527944699994</v>
      </c>
    </row>
    <row r="19" spans="2:20" ht="46.5" customHeight="1">
      <c r="G19" s="14"/>
    </row>
    <row r="20" spans="2:20" ht="15.75">
      <c r="B20" s="6" t="s">
        <v>149</v>
      </c>
    </row>
    <row r="21" spans="2:20">
      <c r="F21" s="14"/>
    </row>
    <row r="22" spans="2:20">
      <c r="B22" s="7" t="s">
        <v>19</v>
      </c>
      <c r="F22" s="99">
        <v>7.5531240193141995</v>
      </c>
      <c r="L22" s="14"/>
    </row>
    <row r="23" spans="2:20">
      <c r="B23" s="7" t="s">
        <v>20</v>
      </c>
      <c r="F23" s="99">
        <v>2.6634871899347687</v>
      </c>
    </row>
    <row r="24" spans="2:20">
      <c r="F24" s="14"/>
    </row>
    <row r="26" spans="2:20">
      <c r="N26" s="14"/>
      <c r="O26" s="14"/>
      <c r="P26" s="14"/>
      <c r="Q26" s="14"/>
      <c r="R26" s="14"/>
      <c r="S26" s="14"/>
      <c r="T26" s="14"/>
    </row>
  </sheetData>
  <mergeCells count="4">
    <mergeCell ref="B4:D4"/>
    <mergeCell ref="B17:D17"/>
    <mergeCell ref="B18:D18"/>
    <mergeCell ref="B16:D1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8"/>
  <sheetViews>
    <sheetView zoomScale="90" zoomScaleNormal="90" workbookViewId="0">
      <selection activeCell="C37" sqref="C37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0" width="33.85546875" style="7" customWidth="1"/>
    <col min="11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10" t="s">
        <v>139</v>
      </c>
      <c r="C2" s="111"/>
      <c r="D2" s="111"/>
      <c r="E2" s="111"/>
      <c r="F2" s="111"/>
      <c r="G2" s="111"/>
      <c r="H2" s="111"/>
      <c r="I2" s="111"/>
    </row>
    <row r="3" spans="2:10">
      <c r="B3" s="112" t="s">
        <v>79</v>
      </c>
      <c r="C3" s="111"/>
      <c r="D3" s="111"/>
      <c r="E3" s="111"/>
      <c r="F3" s="111"/>
      <c r="G3" s="111"/>
      <c r="H3" s="111"/>
      <c r="I3" s="111"/>
    </row>
    <row r="4" spans="2:10">
      <c r="B4" s="111"/>
      <c r="C4" s="111"/>
      <c r="D4" s="111"/>
      <c r="E4" s="111"/>
      <c r="F4" s="111"/>
      <c r="G4" s="111"/>
      <c r="H4" s="111"/>
      <c r="I4" s="111"/>
    </row>
    <row r="5" spans="2:10">
      <c r="B5" s="113" t="s">
        <v>22</v>
      </c>
      <c r="C5" s="113" t="s">
        <v>23</v>
      </c>
      <c r="D5" s="113"/>
      <c r="E5" s="111"/>
      <c r="F5" s="111"/>
      <c r="G5" s="111"/>
      <c r="H5" s="111"/>
      <c r="I5" s="111"/>
    </row>
    <row r="6" spans="2:10" ht="18.75" customHeight="1">
      <c r="B6" s="114"/>
      <c r="C6" s="115"/>
      <c r="D6" s="116"/>
      <c r="E6" s="116"/>
      <c r="F6" s="116"/>
      <c r="G6" s="111"/>
      <c r="H6" s="111"/>
      <c r="I6" s="116"/>
      <c r="J6" s="2"/>
    </row>
    <row r="7" spans="2:10" ht="12.75" customHeight="1">
      <c r="B7" s="114">
        <v>2015</v>
      </c>
      <c r="C7" s="115">
        <v>12439.37098838</v>
      </c>
      <c r="D7" s="117"/>
      <c r="E7" s="116"/>
      <c r="F7" s="116"/>
      <c r="G7" s="111"/>
      <c r="H7" s="111"/>
      <c r="I7" s="116"/>
      <c r="J7" s="2"/>
    </row>
    <row r="8" spans="2:10" ht="12.75" customHeight="1">
      <c r="B8" s="114">
        <v>2016</v>
      </c>
      <c r="C8" s="115">
        <v>28780.275707479999</v>
      </c>
      <c r="D8" s="117"/>
      <c r="E8" s="116"/>
      <c r="F8" s="116"/>
      <c r="G8" s="111"/>
      <c r="H8" s="111"/>
      <c r="I8" s="116"/>
      <c r="J8" s="2"/>
    </row>
    <row r="9" spans="2:10" ht="12.75" customHeight="1">
      <c r="B9" s="114">
        <v>2017</v>
      </c>
      <c r="C9" s="115">
        <v>48482.583924799997</v>
      </c>
      <c r="D9" s="117"/>
      <c r="E9" s="116"/>
      <c r="F9" s="118"/>
      <c r="G9" s="111"/>
      <c r="H9" s="111"/>
      <c r="I9" s="116"/>
      <c r="J9" s="2"/>
    </row>
    <row r="10" spans="2:10" ht="12.75" customHeight="1">
      <c r="B10" s="114">
        <v>2018</v>
      </c>
      <c r="C10" s="115">
        <v>36973.316171030005</v>
      </c>
      <c r="D10" s="117"/>
      <c r="E10" s="116"/>
      <c r="F10" s="118"/>
      <c r="G10" s="111"/>
      <c r="H10" s="111"/>
      <c r="I10" s="116"/>
      <c r="J10" s="2"/>
    </row>
    <row r="11" spans="2:10" ht="12.75" customHeight="1">
      <c r="B11" s="114">
        <v>2019</v>
      </c>
      <c r="C11" s="115">
        <v>29428.81106905</v>
      </c>
      <c r="D11" s="117"/>
      <c r="E11" s="116"/>
      <c r="F11" s="118"/>
      <c r="G11" s="111"/>
      <c r="H11" s="111"/>
      <c r="I11" s="116"/>
      <c r="J11" s="2"/>
    </row>
    <row r="12" spans="2:10" ht="12.75" customHeight="1">
      <c r="B12" s="114">
        <v>2020</v>
      </c>
      <c r="C12" s="115">
        <v>25586.07200882</v>
      </c>
      <c r="D12" s="117"/>
      <c r="E12" s="116"/>
      <c r="F12" s="116"/>
      <c r="G12" s="111"/>
      <c r="H12" s="111"/>
      <c r="I12" s="116"/>
      <c r="J12" s="2"/>
    </row>
    <row r="13" spans="2:10" ht="12.75" customHeight="1">
      <c r="B13" s="114">
        <v>2021</v>
      </c>
      <c r="C13" s="115">
        <v>16526.587813760001</v>
      </c>
      <c r="D13" s="117"/>
      <c r="E13" s="116"/>
      <c r="F13" s="116"/>
      <c r="G13" s="111"/>
      <c r="H13" s="111"/>
      <c r="I13" s="116"/>
      <c r="J13" s="2"/>
    </row>
    <row r="14" spans="2:10" ht="12.75" customHeight="1">
      <c r="B14" s="114">
        <v>2022</v>
      </c>
      <c r="C14" s="115">
        <v>15314.317199269999</v>
      </c>
      <c r="D14" s="117"/>
      <c r="E14" s="116"/>
      <c r="F14" s="116"/>
      <c r="G14" s="111"/>
      <c r="H14" s="111"/>
      <c r="I14" s="116"/>
      <c r="J14" s="2"/>
    </row>
    <row r="15" spans="2:10" ht="12.75" customHeight="1">
      <c r="B15" s="114">
        <v>2023</v>
      </c>
      <c r="C15" s="115">
        <v>29902.258440239999</v>
      </c>
      <c r="D15" s="117"/>
      <c r="E15" s="116"/>
      <c r="F15" s="116"/>
      <c r="G15" s="111"/>
      <c r="H15" s="111"/>
      <c r="I15" s="105"/>
      <c r="J15" s="2"/>
    </row>
    <row r="16" spans="2:10" ht="12.75" customHeight="1">
      <c r="B16" s="114">
        <v>2024</v>
      </c>
      <c r="C16" s="115">
        <v>15315.132000000001</v>
      </c>
      <c r="D16" s="117"/>
      <c r="E16" s="116"/>
      <c r="F16" s="116"/>
      <c r="G16" s="111"/>
      <c r="H16" s="111"/>
      <c r="I16" s="116"/>
      <c r="J16" s="2"/>
    </row>
    <row r="17" spans="1:10" ht="12.75" customHeight="1">
      <c r="B17" s="114">
        <v>2025</v>
      </c>
      <c r="C17" s="115">
        <v>6705.1590000000006</v>
      </c>
      <c r="D17" s="117"/>
      <c r="E17" s="116"/>
      <c r="F17" s="116"/>
      <c r="G17" s="111"/>
      <c r="H17" s="111"/>
      <c r="I17" s="116"/>
      <c r="J17" s="115"/>
    </row>
    <row r="18" spans="1:10" ht="12.75" customHeight="1">
      <c r="B18" s="114">
        <v>2027</v>
      </c>
      <c r="C18" s="115">
        <v>2.26890108</v>
      </c>
      <c r="D18" s="117"/>
      <c r="E18" s="116"/>
      <c r="F18" s="116"/>
      <c r="G18" s="111"/>
      <c r="H18" s="111"/>
      <c r="I18" s="116"/>
      <c r="J18" s="2"/>
    </row>
    <row r="19" spans="1:10" ht="12.75" customHeight="1">
      <c r="B19" s="114">
        <v>2028</v>
      </c>
      <c r="C19" s="115">
        <v>13028.81423</v>
      </c>
      <c r="D19" s="117"/>
      <c r="E19" s="116"/>
      <c r="F19" s="116"/>
      <c r="G19" s="111"/>
      <c r="H19" s="111"/>
      <c r="I19" s="116"/>
      <c r="J19" s="2"/>
    </row>
    <row r="20" spans="1:10" ht="12.75" customHeight="1">
      <c r="B20" s="114">
        <v>2032</v>
      </c>
      <c r="C20" s="115">
        <v>15.882307559999997</v>
      </c>
      <c r="D20" s="117"/>
      <c r="E20" s="116"/>
      <c r="F20" s="116"/>
      <c r="G20" s="111"/>
      <c r="H20" s="111"/>
      <c r="I20" s="116"/>
      <c r="J20" s="2"/>
    </row>
    <row r="21" spans="1:10" ht="12.75" customHeight="1">
      <c r="B21" s="114">
        <v>2033</v>
      </c>
      <c r="C21" s="115">
        <v>10048.9</v>
      </c>
      <c r="D21" s="117"/>
      <c r="E21" s="116"/>
      <c r="F21" s="116"/>
      <c r="G21" s="111"/>
      <c r="H21" s="111"/>
      <c r="I21" s="116"/>
      <c r="J21" s="2"/>
    </row>
    <row r="22" spans="1:10" ht="12.75" customHeight="1">
      <c r="B22" s="114">
        <v>2037</v>
      </c>
      <c r="C22" s="115">
        <v>13697.427000000001</v>
      </c>
      <c r="D22" s="117"/>
      <c r="E22" s="116"/>
      <c r="F22" s="116"/>
      <c r="G22" s="111"/>
      <c r="H22" s="111"/>
      <c r="I22" s="116"/>
      <c r="J22" s="2"/>
    </row>
    <row r="23" spans="1:10" ht="12.75" customHeight="1">
      <c r="B23" s="114">
        <v>2042</v>
      </c>
      <c r="C23" s="115">
        <v>15331.91</v>
      </c>
      <c r="D23" s="117"/>
      <c r="E23" s="116"/>
      <c r="F23" s="116"/>
      <c r="G23" s="111"/>
      <c r="H23" s="111"/>
      <c r="I23" s="116"/>
      <c r="J23" s="2"/>
    </row>
    <row r="24" spans="1:10" ht="12.75" customHeight="1">
      <c r="B24" s="114">
        <v>2047</v>
      </c>
      <c r="C24" s="115">
        <v>7613.1869999999999</v>
      </c>
      <c r="D24" s="117"/>
      <c r="E24" s="116"/>
      <c r="F24" s="116"/>
      <c r="G24" s="111"/>
      <c r="H24" s="111"/>
      <c r="I24" s="116"/>
      <c r="J24" s="2"/>
    </row>
    <row r="25" spans="1:10">
      <c r="B25" s="114">
        <v>2108</v>
      </c>
      <c r="C25" s="115">
        <v>15.217824220000017</v>
      </c>
      <c r="D25" s="116"/>
      <c r="E25" s="116"/>
      <c r="F25" s="116"/>
      <c r="G25" s="111"/>
      <c r="H25" s="111"/>
      <c r="I25" s="116"/>
      <c r="J25" s="2"/>
    </row>
    <row r="26" spans="1:10">
      <c r="B26" s="113"/>
      <c r="C26" s="135"/>
      <c r="D26" s="135"/>
      <c r="E26" s="116"/>
      <c r="F26" s="111"/>
      <c r="G26" s="111"/>
      <c r="H26" s="111"/>
      <c r="I26" s="111"/>
      <c r="J26" s="2"/>
    </row>
    <row r="27" spans="1:10" ht="20.25" customHeight="1">
      <c r="B27" s="111"/>
      <c r="C27" s="111"/>
      <c r="D27" s="111"/>
      <c r="E27" s="111"/>
      <c r="F27" s="111"/>
      <c r="G27" s="111"/>
      <c r="H27" s="111"/>
      <c r="I27" s="111"/>
      <c r="J27" s="2"/>
    </row>
    <row r="28" spans="1:10" ht="15.75">
      <c r="B28" s="110" t="s">
        <v>141</v>
      </c>
      <c r="C28" s="111"/>
      <c r="D28" s="111"/>
      <c r="E28" s="111"/>
      <c r="F28" s="111"/>
      <c r="G28" s="111"/>
      <c r="H28" s="111"/>
      <c r="I28" s="111"/>
      <c r="J28" s="2"/>
    </row>
    <row r="29" spans="1:10">
      <c r="B29" s="111"/>
      <c r="C29" s="111"/>
      <c r="D29" s="111"/>
      <c r="E29" s="111"/>
      <c r="F29" s="111"/>
      <c r="G29" s="111"/>
      <c r="H29" s="111"/>
      <c r="I29" s="111"/>
      <c r="J29" s="2"/>
    </row>
    <row r="30" spans="1:10">
      <c r="A30" s="111"/>
      <c r="B30" s="111" t="s">
        <v>15</v>
      </c>
      <c r="C30" s="182">
        <v>0</v>
      </c>
      <c r="D30" s="119"/>
      <c r="E30" s="111"/>
      <c r="F30" s="111"/>
      <c r="G30" s="111"/>
      <c r="H30" s="111"/>
      <c r="I30" s="111"/>
      <c r="J30" s="2"/>
    </row>
    <row r="31" spans="1:10" ht="12.75" customHeight="1">
      <c r="A31" s="111"/>
      <c r="B31" s="111" t="s">
        <v>10</v>
      </c>
      <c r="C31" s="115">
        <v>4720</v>
      </c>
      <c r="D31" s="120"/>
      <c r="E31" s="111"/>
      <c r="F31" s="111"/>
      <c r="G31" s="111"/>
      <c r="H31" s="111"/>
      <c r="I31" s="111"/>
      <c r="J31" s="2"/>
    </row>
    <row r="32" spans="1:10">
      <c r="A32" s="111"/>
      <c r="B32" s="111" t="s">
        <v>109</v>
      </c>
      <c r="C32" s="183">
        <v>0.80570083999999997</v>
      </c>
      <c r="D32" s="121"/>
      <c r="E32" s="111"/>
      <c r="F32" s="111"/>
      <c r="G32" s="111"/>
      <c r="H32" s="111"/>
      <c r="I32" s="111"/>
      <c r="J32" s="2"/>
    </row>
    <row r="33" spans="1:9">
      <c r="A33" s="111"/>
      <c r="B33" s="111"/>
      <c r="C33" s="111"/>
      <c r="D33" s="122"/>
      <c r="E33" s="111"/>
      <c r="F33" s="111"/>
      <c r="G33" s="111"/>
      <c r="H33" s="111"/>
      <c r="I33" s="111"/>
    </row>
    <row r="34" spans="1:9">
      <c r="B34" s="73"/>
    </row>
    <row r="147" spans="19:19">
      <c r="S147" s="24"/>
    </row>
    <row r="247" spans="18:21">
      <c r="R247" s="67"/>
    </row>
    <row r="248" spans="18:21">
      <c r="U248" s="67"/>
    </row>
  </sheetData>
  <phoneticPr fontId="9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B2" sqref="B2"/>
    </sheetView>
  </sheetViews>
  <sheetFormatPr defaultRowHeight="12.75"/>
  <cols>
    <col min="1" max="1" width="5.7109375" style="7" customWidth="1"/>
    <col min="2" max="2" width="16.7109375" style="59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119</v>
      </c>
    </row>
    <row r="4" spans="2:11" ht="18">
      <c r="B4" s="60" t="s">
        <v>42</v>
      </c>
      <c r="C4" s="9" t="s">
        <v>44</v>
      </c>
      <c r="D4" s="9" t="s">
        <v>50</v>
      </c>
    </row>
    <row r="5" spans="2:11" ht="13.5" customHeight="1">
      <c r="B5" s="56" t="s">
        <v>43</v>
      </c>
      <c r="C5" s="57" t="s">
        <v>53</v>
      </c>
      <c r="D5" s="9" t="s">
        <v>45</v>
      </c>
    </row>
    <row r="6" spans="2:11" ht="13.5" customHeight="1">
      <c r="B6" s="26"/>
      <c r="C6" s="27"/>
      <c r="J6" s="92"/>
    </row>
    <row r="7" spans="2:11">
      <c r="B7" s="26">
        <v>2015</v>
      </c>
      <c r="C7" s="100">
        <v>6359</v>
      </c>
      <c r="D7" s="63" t="s">
        <v>51</v>
      </c>
      <c r="H7" s="92"/>
      <c r="J7" s="92"/>
      <c r="K7" s="92"/>
    </row>
    <row r="8" spans="2:11">
      <c r="B8" s="26">
        <v>2016</v>
      </c>
      <c r="C8" s="100">
        <v>23622</v>
      </c>
      <c r="D8" s="63" t="s">
        <v>51</v>
      </c>
      <c r="H8" s="92"/>
      <c r="J8" s="92"/>
      <c r="K8" s="92"/>
    </row>
    <row r="9" spans="2:11">
      <c r="B9" s="26">
        <v>2017</v>
      </c>
      <c r="C9" s="100">
        <v>7068</v>
      </c>
      <c r="D9" s="63" t="s">
        <v>51</v>
      </c>
      <c r="H9" s="92"/>
      <c r="J9" s="92"/>
      <c r="K9" s="92"/>
    </row>
    <row r="10" spans="2:11">
      <c r="B10" s="26">
        <v>2018</v>
      </c>
      <c r="C10" s="100">
        <v>18085</v>
      </c>
      <c r="D10" s="63" t="s">
        <v>51</v>
      </c>
      <c r="H10" s="92"/>
      <c r="J10" s="92"/>
      <c r="K10" s="92"/>
    </row>
    <row r="11" spans="2:11">
      <c r="B11" s="26">
        <v>2019</v>
      </c>
      <c r="C11" s="100">
        <v>13353</v>
      </c>
      <c r="D11" s="63" t="s">
        <v>51</v>
      </c>
      <c r="H11" s="92"/>
      <c r="J11" s="92"/>
      <c r="K11" s="92"/>
    </row>
    <row r="12" spans="2:11">
      <c r="B12" s="26">
        <v>2020</v>
      </c>
      <c r="C12" s="100">
        <v>24189</v>
      </c>
      <c r="D12" s="63" t="s">
        <v>51</v>
      </c>
      <c r="H12" s="92"/>
      <c r="J12" s="92"/>
      <c r="K12" s="92"/>
    </row>
    <row r="13" spans="2:11">
      <c r="B13" s="26">
        <v>2021</v>
      </c>
      <c r="C13" s="100">
        <v>26340</v>
      </c>
      <c r="D13" s="63" t="s">
        <v>51</v>
      </c>
      <c r="H13" s="92"/>
      <c r="J13" s="92"/>
      <c r="K13" s="92"/>
    </row>
    <row r="14" spans="2:11">
      <c r="B14" s="26">
        <v>2022</v>
      </c>
      <c r="C14" s="100">
        <v>13913</v>
      </c>
      <c r="D14" s="63" t="s">
        <v>52</v>
      </c>
      <c r="H14" s="92"/>
      <c r="J14" s="92"/>
      <c r="K14" s="92"/>
    </row>
    <row r="15" spans="2:11">
      <c r="B15" s="26">
        <v>2023</v>
      </c>
      <c r="C15" s="100">
        <v>18166</v>
      </c>
      <c r="D15" s="63" t="s">
        <v>52</v>
      </c>
      <c r="H15" s="92"/>
      <c r="J15" s="92"/>
      <c r="K15" s="92"/>
    </row>
    <row r="16" spans="2:11">
      <c r="B16" s="26">
        <v>2024</v>
      </c>
      <c r="C16" s="100">
        <v>15315</v>
      </c>
      <c r="D16" s="63" t="s">
        <v>52</v>
      </c>
      <c r="H16" s="92"/>
      <c r="J16" s="92"/>
      <c r="K16" s="92"/>
    </row>
    <row r="17" spans="1:11">
      <c r="B17" s="26">
        <v>2026</v>
      </c>
      <c r="C17" s="100">
        <v>1610</v>
      </c>
      <c r="D17" s="63" t="s">
        <v>52</v>
      </c>
      <c r="H17" s="92"/>
      <c r="J17" s="92"/>
      <c r="K17" s="92"/>
    </row>
    <row r="18" spans="1:11">
      <c r="B18" s="26">
        <v>2027</v>
      </c>
      <c r="C18" s="100">
        <v>8350</v>
      </c>
      <c r="D18" s="63" t="s">
        <v>52</v>
      </c>
      <c r="H18" s="92"/>
      <c r="J18" s="92"/>
      <c r="K18" s="92"/>
    </row>
    <row r="19" spans="1:11">
      <c r="B19" s="26">
        <v>2028</v>
      </c>
      <c r="C19" s="100">
        <v>3707</v>
      </c>
      <c r="D19" s="63" t="s">
        <v>52</v>
      </c>
      <c r="H19" s="92"/>
      <c r="K19" s="92"/>
    </row>
    <row r="20" spans="1:11">
      <c r="B20" s="26">
        <v>2032</v>
      </c>
      <c r="C20" s="100">
        <v>16</v>
      </c>
      <c r="D20" s="63" t="s">
        <v>52</v>
      </c>
      <c r="H20" s="92"/>
      <c r="J20" s="92"/>
      <c r="K20" s="92"/>
    </row>
    <row r="21" spans="1:11">
      <c r="B21" s="26">
        <v>2033</v>
      </c>
      <c r="C21" s="100">
        <v>2208</v>
      </c>
      <c r="D21" s="63" t="s">
        <v>52</v>
      </c>
      <c r="J21" s="92"/>
      <c r="K21" s="92"/>
    </row>
    <row r="22" spans="1:11">
      <c r="B22" s="26">
        <v>2035</v>
      </c>
      <c r="C22" s="100">
        <v>6010</v>
      </c>
      <c r="D22" s="63" t="s">
        <v>52</v>
      </c>
      <c r="H22" s="92"/>
      <c r="J22" s="92"/>
      <c r="K22" s="92"/>
    </row>
    <row r="23" spans="1:11">
      <c r="B23" s="26">
        <v>2036</v>
      </c>
      <c r="C23" s="100">
        <v>1825</v>
      </c>
      <c r="D23" s="63" t="s">
        <v>52</v>
      </c>
      <c r="H23" s="92"/>
      <c r="J23" s="92"/>
      <c r="K23" s="92"/>
    </row>
    <row r="24" spans="1:11">
      <c r="B24" s="26">
        <v>2037</v>
      </c>
      <c r="C24" s="100">
        <v>4955</v>
      </c>
      <c r="D24" s="63" t="s">
        <v>52</v>
      </c>
      <c r="H24" s="92"/>
      <c r="J24" s="92"/>
      <c r="K24" s="92"/>
    </row>
    <row r="25" spans="1:11">
      <c r="B25" s="26">
        <v>2042</v>
      </c>
      <c r="C25" s="100">
        <v>10586</v>
      </c>
      <c r="D25" s="63" t="s">
        <v>52</v>
      </c>
      <c r="H25" s="92"/>
      <c r="K25" s="92"/>
    </row>
    <row r="26" spans="1:11">
      <c r="B26" s="26">
        <v>2055</v>
      </c>
      <c r="C26" s="100">
        <v>33</v>
      </c>
      <c r="D26" s="63" t="s">
        <v>52</v>
      </c>
      <c r="H26" s="92"/>
      <c r="K26" s="92"/>
    </row>
    <row r="27" spans="1:11">
      <c r="B27" s="26"/>
      <c r="C27" s="100"/>
      <c r="D27" s="63"/>
      <c r="K27" s="92"/>
    </row>
    <row r="28" spans="1:11">
      <c r="C28" s="19"/>
      <c r="D28" s="63"/>
    </row>
    <row r="29" spans="1:11">
      <c r="B29" s="62"/>
      <c r="C29" s="64"/>
      <c r="D29" s="63"/>
    </row>
    <row r="32" spans="1:11" ht="18">
      <c r="A32" s="58" t="s">
        <v>46</v>
      </c>
      <c r="B32" s="61" t="s">
        <v>47</v>
      </c>
    </row>
    <row r="33" spans="2:2">
      <c r="B33" s="59" t="s">
        <v>48</v>
      </c>
    </row>
    <row r="34" spans="2:2">
      <c r="B34" s="59" t="s">
        <v>49</v>
      </c>
    </row>
    <row r="35" spans="2:2">
      <c r="B35" s="59" t="s">
        <v>54</v>
      </c>
    </row>
  </sheetData>
  <phoneticPr fontId="9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>
      <selection activeCell="D21" sqref="D21"/>
    </sheetView>
  </sheetViews>
  <sheetFormatPr defaultRowHeight="12.75"/>
  <cols>
    <col min="1" max="1" width="5.7109375" style="7" customWidth="1"/>
    <col min="2" max="2" width="16.7109375" style="59" customWidth="1"/>
    <col min="3" max="3" width="35" style="7" bestFit="1" customWidth="1"/>
    <col min="4" max="4" width="13.42578125" style="7" customWidth="1"/>
    <col min="5" max="5" width="17.140625" style="7" customWidth="1"/>
    <col min="6" max="6" width="20.85546875" style="7" customWidth="1"/>
    <col min="7" max="7" width="34.5703125" style="7" customWidth="1"/>
    <col min="8" max="8" width="9.140625" style="7"/>
    <col min="9" max="9" width="15.42578125" style="7" bestFit="1" customWidth="1"/>
    <col min="10" max="16384" width="9.140625" style="7"/>
  </cols>
  <sheetData>
    <row r="1" spans="2:11" ht="33" customHeight="1"/>
    <row r="2" spans="2:11" ht="15.75">
      <c r="B2" s="1" t="s">
        <v>116</v>
      </c>
      <c r="D2" s="149" t="s">
        <v>136</v>
      </c>
      <c r="E2" s="142" t="s">
        <v>115</v>
      </c>
    </row>
    <row r="3" spans="2:11" ht="15.75">
      <c r="B3" s="1"/>
      <c r="D3" s="139"/>
      <c r="E3" s="143"/>
    </row>
    <row r="4" spans="2:11">
      <c r="B4" s="60" t="s">
        <v>117</v>
      </c>
      <c r="C4" s="10" t="s">
        <v>118</v>
      </c>
      <c r="D4" s="148" t="s">
        <v>36</v>
      </c>
      <c r="E4" s="143" t="s">
        <v>36</v>
      </c>
    </row>
    <row r="5" spans="2:11">
      <c r="B5" s="60"/>
      <c r="C5" s="10"/>
      <c r="D5" s="148"/>
      <c r="E5" s="143"/>
    </row>
    <row r="6" spans="2:11">
      <c r="B6" s="7" t="s">
        <v>61</v>
      </c>
      <c r="C6" s="7" t="s">
        <v>101</v>
      </c>
      <c r="D6" s="63"/>
      <c r="E6" s="63">
        <v>335000000</v>
      </c>
      <c r="F6" s="128"/>
      <c r="I6" s="67"/>
    </row>
    <row r="7" spans="2:11" ht="13.5" customHeight="1">
      <c r="B7" s="7" t="s">
        <v>2</v>
      </c>
      <c r="C7" s="7" t="s">
        <v>104</v>
      </c>
      <c r="D7" s="63">
        <v>250000000</v>
      </c>
      <c r="E7" s="63">
        <v>911300000</v>
      </c>
      <c r="F7" s="128"/>
      <c r="G7" s="140"/>
      <c r="I7" s="67"/>
    </row>
    <row r="8" spans="2:11" ht="13.5" customHeight="1">
      <c r="B8" s="7" t="s">
        <v>82</v>
      </c>
      <c r="C8" s="7" t="s">
        <v>126</v>
      </c>
      <c r="D8" s="63">
        <v>400000000</v>
      </c>
      <c r="E8" s="63">
        <v>980000000</v>
      </c>
      <c r="F8" s="128"/>
      <c r="G8" s="140"/>
      <c r="I8" s="67"/>
    </row>
    <row r="9" spans="2:11" ht="13.5" customHeight="1">
      <c r="B9" s="7" t="s">
        <v>26</v>
      </c>
      <c r="C9" s="7" t="s">
        <v>127</v>
      </c>
      <c r="D9" s="63">
        <v>205000000</v>
      </c>
      <c r="E9" s="63">
        <v>253000000</v>
      </c>
      <c r="F9" s="128"/>
      <c r="G9" s="140"/>
      <c r="I9" s="67"/>
    </row>
    <row r="10" spans="2:11" ht="13.5" customHeight="1">
      <c r="B10" s="7" t="s">
        <v>57</v>
      </c>
      <c r="C10" s="7" t="s">
        <v>134</v>
      </c>
      <c r="D10" s="63">
        <v>50000000</v>
      </c>
      <c r="E10" s="63">
        <v>50000000</v>
      </c>
      <c r="F10" s="128"/>
      <c r="G10" s="140"/>
      <c r="I10" s="67"/>
    </row>
    <row r="11" spans="2:11">
      <c r="B11" s="7" t="s">
        <v>95</v>
      </c>
      <c r="C11" s="7" t="s">
        <v>135</v>
      </c>
      <c r="D11" s="63">
        <v>75000000</v>
      </c>
      <c r="E11" s="63">
        <v>75000000</v>
      </c>
      <c r="F11" s="128"/>
      <c r="G11" s="140"/>
      <c r="H11" s="92"/>
      <c r="I11" s="67"/>
      <c r="K11" s="92"/>
    </row>
    <row r="12" spans="2:11">
      <c r="B12" s="7" t="s">
        <v>128</v>
      </c>
      <c r="C12" s="7" t="s">
        <v>129</v>
      </c>
      <c r="D12" s="63">
        <v>607226</v>
      </c>
      <c r="E12" s="161">
        <v>2784455.81</v>
      </c>
      <c r="H12" s="92"/>
      <c r="I12" s="67"/>
      <c r="K12" s="92"/>
    </row>
    <row r="13" spans="2:11">
      <c r="B13" s="7" t="s">
        <v>132</v>
      </c>
      <c r="C13" s="7" t="s">
        <v>133</v>
      </c>
      <c r="D13" s="63">
        <v>0</v>
      </c>
      <c r="E13" s="161">
        <v>2677.3</v>
      </c>
      <c r="H13" s="92"/>
      <c r="I13" s="67"/>
      <c r="K13" s="92"/>
    </row>
    <row r="14" spans="2:11">
      <c r="B14" s="7" t="s">
        <v>130</v>
      </c>
      <c r="C14" s="7" t="s">
        <v>131</v>
      </c>
      <c r="D14" s="63">
        <v>84221.63</v>
      </c>
      <c r="E14" s="161">
        <v>1010349.25</v>
      </c>
      <c r="H14" s="92"/>
      <c r="I14" s="67"/>
      <c r="K14" s="92"/>
    </row>
    <row r="15" spans="2:11">
      <c r="B15" s="26"/>
      <c r="C15" s="100"/>
      <c r="D15" s="63"/>
      <c r="H15" s="92"/>
      <c r="K15" s="92"/>
    </row>
    <row r="16" spans="2:11">
      <c r="B16" s="26"/>
      <c r="C16" s="100"/>
      <c r="D16" s="147">
        <f>SUM(D6:D15)</f>
        <v>980691447.63</v>
      </c>
      <c r="E16" s="147">
        <f>SUM(E6:E15)</f>
        <v>2608097482.3600001</v>
      </c>
      <c r="H16" s="92"/>
      <c r="K16" s="92"/>
    </row>
    <row r="17" spans="2:11">
      <c r="B17" s="26"/>
      <c r="C17" s="100"/>
      <c r="D17" s="63"/>
      <c r="H17" s="92"/>
      <c r="K17" s="92"/>
    </row>
    <row r="18" spans="2:11">
      <c r="B18" s="26"/>
      <c r="C18" s="100"/>
      <c r="D18" s="63"/>
      <c r="H18" s="92"/>
      <c r="K18" s="92"/>
    </row>
    <row r="19" spans="2:11">
      <c r="B19" s="26"/>
      <c r="C19" s="100"/>
      <c r="D19" s="63"/>
      <c r="H19" s="92"/>
      <c r="K19" s="92"/>
    </row>
    <row r="20" spans="2:11">
      <c r="B20" s="26"/>
      <c r="C20" s="100"/>
      <c r="D20" s="63"/>
      <c r="H20" s="92"/>
      <c r="K20" s="92"/>
    </row>
    <row r="21" spans="2:11">
      <c r="B21" s="26"/>
      <c r="C21" s="100"/>
      <c r="D21" s="63"/>
      <c r="H21" s="92"/>
      <c r="K21" s="92"/>
    </row>
    <row r="22" spans="2:11">
      <c r="B22" s="26"/>
      <c r="C22" s="100"/>
      <c r="D22" s="63"/>
      <c r="H22" s="92"/>
      <c r="K22" s="92"/>
    </row>
    <row r="23" spans="2:11">
      <c r="B23" s="26"/>
      <c r="C23" s="100"/>
      <c r="D23" s="63"/>
      <c r="K23" s="92"/>
    </row>
    <row r="24" spans="2:11">
      <c r="B24" s="26"/>
      <c r="C24" s="100"/>
      <c r="D24" s="63"/>
      <c r="H24" s="92"/>
      <c r="K24" s="92"/>
    </row>
    <row r="25" spans="2:11">
      <c r="B25" s="26"/>
      <c r="C25" s="100"/>
      <c r="D25" s="63"/>
      <c r="H25" s="92"/>
      <c r="K25" s="92"/>
    </row>
    <row r="26" spans="2:11">
      <c r="B26" s="26"/>
      <c r="C26" s="100"/>
      <c r="D26" s="63"/>
      <c r="H26" s="92"/>
      <c r="K26" s="92"/>
    </row>
    <row r="27" spans="2:11">
      <c r="B27" s="26"/>
      <c r="C27" s="100"/>
      <c r="D27" s="63"/>
      <c r="H27" s="92"/>
      <c r="K27" s="92"/>
    </row>
    <row r="28" spans="2:11">
      <c r="B28" s="26"/>
      <c r="C28" s="100"/>
      <c r="D28" s="63"/>
      <c r="H28" s="92"/>
      <c r="K28" s="92"/>
    </row>
    <row r="29" spans="2:11">
      <c r="B29" s="26"/>
      <c r="C29" s="100"/>
      <c r="D29" s="63"/>
      <c r="G29" s="44" t="s">
        <v>105</v>
      </c>
      <c r="K29" s="92"/>
    </row>
    <row r="30" spans="2:11">
      <c r="C30" s="19"/>
      <c r="D30" s="63"/>
    </row>
    <row r="31" spans="2:11">
      <c r="B31" s="62"/>
      <c r="C31" s="64"/>
      <c r="D31" s="63"/>
    </row>
    <row r="34" spans="1:2" ht="18">
      <c r="A34" s="58"/>
      <c r="B34" s="61"/>
    </row>
  </sheetData>
  <pageMargins left="0.75" right="0.75" top="1" bottom="1" header="0.5" footer="0.5"/>
  <pageSetup paperSize="9" scale="5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7</vt:i4>
      </vt:variant>
    </vt:vector>
  </HeadingPairs>
  <TitlesOfParts>
    <vt:vector size="16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Repurchased bonds</vt:lpstr>
      <vt:lpstr>Blad1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'Repurchased bonds'!Afdrukbereik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2014-07-01T09:12:55Z</cp:lastPrinted>
  <dcterms:created xsi:type="dcterms:W3CDTF">2005-10-04T16:26:05Z</dcterms:created>
  <dcterms:modified xsi:type="dcterms:W3CDTF">2015-05-01T09:07:00Z</dcterms:modified>
</cp:coreProperties>
</file>