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8" r:id="rId9"/>
  </sheets>
  <definedNames>
    <definedName name="_xlnm.Print_Area" localSheetId="0">'Debt Outstanding'!$A$2:$C$70</definedName>
    <definedName name="_xlnm.Print_Area" localSheetId="5">'Redemptions EUR'!$A$1:$I$35</definedName>
    <definedName name="_xlnm.Print_Area" localSheetId="3">'Redemptions foreign currency'!$A$1:$I$36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bonds'!$A$1:$H$30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E11" i="9"/>
  <c r="D35" i="4" l="1"/>
  <c r="D14"/>
  <c r="D8" l="1"/>
  <c r="C54" i="1"/>
  <c r="B64" s="1"/>
  <c r="C33" l="1"/>
  <c r="D11" i="9" l="1"/>
  <c r="E15" i="2"/>
  <c r="C33" i="7" l="1"/>
  <c r="B61" i="1" l="1"/>
  <c r="E6" i="2" l="1"/>
  <c r="E7"/>
  <c r="E8"/>
  <c r="E9"/>
  <c r="E10"/>
  <c r="E11"/>
  <c r="E12"/>
  <c r="E13"/>
  <c r="E14"/>
  <c r="E16"/>
  <c r="E5"/>
  <c r="G15" i="6" l="1"/>
  <c r="F15"/>
  <c r="E13" l="1"/>
  <c r="E12"/>
  <c r="E11"/>
  <c r="E10"/>
  <c r="E9"/>
  <c r="E8"/>
  <c r="E7"/>
  <c r="E6"/>
  <c r="L60" i="4"/>
  <c r="B62" i="1" s="1"/>
  <c r="D60" i="4"/>
  <c r="C45" i="1"/>
  <c r="B63" s="1"/>
  <c r="F18" i="2"/>
  <c r="G18"/>
  <c r="B68" i="1" l="1"/>
  <c r="E15" i="6"/>
  <c r="E18" i="2"/>
</calcChain>
</file>

<file path=xl/sharedStrings.xml><?xml version="1.0" encoding="utf-8"?>
<sst xmlns="http://schemas.openxmlformats.org/spreadsheetml/2006/main" count="266" uniqueCount="176">
  <si>
    <t>Isin code</t>
  </si>
  <si>
    <t>Loan</t>
  </si>
  <si>
    <t>NL0000102325</t>
  </si>
  <si>
    <t>3,75 pct DSL 2004 due 15 July 2014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</si>
  <si>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</si>
  <si>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</si>
  <si>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</si>
  <si>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</si>
  <si>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</si>
  <si>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</si>
  <si>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</si>
  <si>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</si>
  <si>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</si>
  <si>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</si>
  <si>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</si>
  <si>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</si>
  <si>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</si>
  <si>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</si>
  <si>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</si>
  <si>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</si>
  <si>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</si>
  <si>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</si>
  <si>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</si>
  <si>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</si>
  <si>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</si>
  <si>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</si>
  <si>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</si>
  <si>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</si>
  <si>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</si>
  <si>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</si>
  <si>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</si>
  <si>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</si>
  <si>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</si>
  <si>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</si>
  <si>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</si>
  <si>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</si>
  <si>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</si>
  <si>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</si>
  <si>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</si>
  <si>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</si>
  <si>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NL0009213651</t>
  </si>
  <si>
    <t>2,75 pct DSL 2009 due 15 January 2015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</si>
  <si>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</si>
  <si>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</si>
  <si>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</si>
  <si>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</si>
  <si>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</si>
  <si>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</si>
  <si>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</si>
  <si>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</si>
  <si>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</si>
  <si>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</si>
  <si>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</si>
  <si>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</si>
  <si>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</si>
  <si>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</si>
  <si>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</si>
  <si>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</si>
  <si>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</si>
  <si>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</si>
  <si>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</si>
  <si>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</si>
  <si>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</si>
  <si>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</si>
  <si>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</si>
  <si>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</si>
  <si>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</si>
  <si>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</si>
  <si>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</si>
  <si>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</si>
  <si>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</si>
  <si>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</si>
  <si>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</si>
  <si>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</si>
  <si>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</si>
  <si>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</si>
  <si>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</si>
  <si>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</si>
  <si>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</si>
  <si>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</si>
  <si>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</si>
  <si>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</si>
  <si>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</si>
  <si>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</si>
  <si>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</si>
  <si>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</si>
  <si>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</si>
  <si>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Private Loans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</si>
  <si>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</si>
  <si>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</si>
  <si>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</si>
  <si>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</si>
  <si>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</si>
  <si>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</si>
  <si>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</si>
  <si>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</si>
  <si>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</si>
  <si>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</si>
  <si>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</si>
  <si>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</si>
  <si>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</si>
  <si>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</si>
  <si>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</si>
  <si>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NL0010661880</t>
  </si>
  <si>
    <t>DTC 2015-01-06</t>
  </si>
  <si>
    <t>ECP EUR</t>
  </si>
  <si>
    <t>NL0010721999</t>
  </si>
  <si>
    <t>2,75 pct DSL due 15 January 2047</t>
  </si>
  <si>
    <t>NL0010696662</t>
  </si>
  <si>
    <t>DTC 2014-07-31</t>
  </si>
  <si>
    <t>NL0010721809</t>
  </si>
  <si>
    <t>DTC 2014-08-29</t>
  </si>
  <si>
    <t>Repurchase of bonds in 2014</t>
  </si>
  <si>
    <t>Total 2014</t>
  </si>
  <si>
    <t>NL0010733424</t>
  </si>
  <si>
    <t>2,00 pct DSL 2014 due 15 July 2024</t>
  </si>
  <si>
    <t>NL0010730636</t>
  </si>
  <si>
    <t>DTC 2014-09-30</t>
  </si>
  <si>
    <r>
      <t>Private Loans outstanding in foreign currency</t>
    </r>
    <r>
      <rPr>
        <b/>
        <sz val="12"/>
        <rFont val="Arial"/>
        <family val="2"/>
      </rPr>
      <t>*</t>
    </r>
  </si>
  <si>
    <t>NL0010762050</t>
  </si>
  <si>
    <t>DTC 2014-10-31</t>
  </si>
  <si>
    <t>NL0010763595</t>
  </si>
  <si>
    <t>DTC 2014-11-28</t>
  </si>
  <si>
    <t>NL0010738209</t>
  </si>
  <si>
    <t>GBP</t>
  </si>
  <si>
    <t>XS1074201937</t>
  </si>
  <si>
    <t>XS1065854827</t>
  </si>
  <si>
    <t>NOK</t>
  </si>
  <si>
    <t>XS1072512434</t>
  </si>
  <si>
    <t>XS1073005032</t>
  </si>
  <si>
    <t>XS1073014539</t>
  </si>
  <si>
    <t>XS1074039816</t>
  </si>
  <si>
    <t>XS1074330314</t>
  </si>
  <si>
    <t>DSL 2014-07-15 3,75 PCT</t>
  </si>
  <si>
    <t>DSL 2015-01-15 2,75PCT</t>
  </si>
  <si>
    <t>DSL 2015-04-15 0,75 PCT</t>
  </si>
  <si>
    <t>NL000006286</t>
  </si>
  <si>
    <t>NL000004802</t>
  </si>
  <si>
    <t>DSL outstanding at the end of  June 2014</t>
  </si>
  <si>
    <t>NL0010800991</t>
  </si>
  <si>
    <t>DTC 2015-01-30</t>
  </si>
  <si>
    <t>DTC outstanding at the end of June 2014</t>
  </si>
  <si>
    <t>ECP EUR outstanding at the end of June 2014</t>
  </si>
  <si>
    <t>Key figures at the end of June 2014</t>
  </si>
  <si>
    <t>#     Excluding collateral received (EUR 14,1 bln at the end of the month)</t>
  </si>
  <si>
    <t>DSL FOREIGN CURRENCY outstanding at the end of June 2014</t>
  </si>
  <si>
    <t xml:space="preserve"> 29-08-2014</t>
  </si>
  <si>
    <t>XS1078006548</t>
  </si>
  <si>
    <t xml:space="preserve"> 31-07-2014</t>
  </si>
  <si>
    <t>XS1084114732</t>
  </si>
  <si>
    <t>XS1077879176</t>
  </si>
  <si>
    <t>XS1078180228</t>
  </si>
  <si>
    <t>XS1078777031</t>
  </si>
  <si>
    <t>XS1081589720</t>
  </si>
  <si>
    <t>XS1082164259</t>
  </si>
  <si>
    <t>XS1082252898</t>
  </si>
  <si>
    <t>XS1082319556</t>
  </si>
  <si>
    <t>XS1082471340</t>
  </si>
  <si>
    <t>XS1082776029</t>
  </si>
  <si>
    <t>XS1082838746</t>
  </si>
  <si>
    <t>XS1083050457</t>
  </si>
  <si>
    <t>XS10832344267</t>
  </si>
  <si>
    <t>XS1083932381</t>
  </si>
  <si>
    <t>XS1084005872</t>
  </si>
  <si>
    <t>ECP FOREIGN CURRENCY outstanding at the end of June 2014</t>
  </si>
  <si>
    <t>Remaining life at the end of June 2014 in EUR</t>
  </si>
  <si>
    <t>Redemption at the end of June 2014 in millions of euros</t>
  </si>
  <si>
    <t>Amount redeemable next month (07-2014) in millions of euros</t>
  </si>
  <si>
    <t xml:space="preserve">Remaining life at the end of June 2014 in EUR </t>
  </si>
  <si>
    <t>Key figures at the end of June 2014 in EUR</t>
  </si>
  <si>
    <t>Interest rate swaps position at the end of June 2014</t>
  </si>
  <si>
    <t>NL000002707</t>
  </si>
  <si>
    <t>GBK 2 1/2 PCT</t>
  </si>
  <si>
    <t>GBK 3 PCT</t>
  </si>
  <si>
    <t>GBK 3 1/2 PCT</t>
  </si>
  <si>
    <t>June 2014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</si>
</sst>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</numFmts>
  <fonts count="17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6" fillId="0" borderId="0">
      <alignment vertical="top"/>
    </xf>
    <xf numFmtId="0" fontId="4" fillId="0" borderId="0">
      <alignment vertical="top"/>
    </xf>
  </cellStyleXfs>
  <cellXfs count="17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right" vertical="top"/>
    </xf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165" fontId="3" fillId="3" borderId="0" xfId="0" applyNumberFormat="1" applyFont="1" applyFill="1"/>
    <xf numFmtId="3" fontId="7" fillId="3" borderId="0" xfId="0" applyNumberFormat="1" applyFont="1" applyFill="1"/>
    <xf numFmtId="0" fontId="7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4" fillId="2" borderId="0" xfId="1" applyNumberFormat="1" applyFont="1" applyFill="1" applyAlignment="1">
      <alignment vertical="top"/>
    </xf>
    <xf numFmtId="167" fontId="4" fillId="2" borderId="0" xfId="1" applyNumberFormat="1" applyFont="1" applyFill="1" applyAlignment="1">
      <alignment vertical="top"/>
    </xf>
    <xf numFmtId="165" fontId="4" fillId="2" borderId="0" xfId="4" applyNumberFormat="1" applyFont="1" applyFill="1" applyAlignment="1"/>
    <xf numFmtId="165" fontId="4" fillId="2" borderId="0" xfId="3" applyNumberFormat="1" applyFont="1" applyFill="1">
      <alignment vertical="top"/>
    </xf>
    <xf numFmtId="167" fontId="3" fillId="2" borderId="0" xfId="1" applyNumberFormat="1" applyFont="1" applyFill="1"/>
    <xf numFmtId="0" fontId="4" fillId="2" borderId="0" xfId="2" applyFont="1" applyFill="1">
      <alignment vertical="top"/>
    </xf>
    <xf numFmtId="167" fontId="0" fillId="2" borderId="0" xfId="0" applyNumberFormat="1" applyFill="1"/>
    <xf numFmtId="169" fontId="4" fillId="3" borderId="0" xfId="0" applyNumberFormat="1" applyFont="1" applyFill="1" applyBorder="1"/>
    <xf numFmtId="164" fontId="0" fillId="3" borderId="0" xfId="1" applyFont="1" applyFill="1"/>
    <xf numFmtId="167" fontId="9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9" fillId="2" borderId="0" xfId="3" applyNumberFormat="1" applyFont="1" applyFill="1" applyAlignment="1"/>
    <xf numFmtId="167" fontId="7" fillId="2" borderId="0" xfId="0" applyNumberFormat="1" applyFont="1" applyFill="1"/>
    <xf numFmtId="14" fontId="4" fillId="2" borderId="0" xfId="2" applyNumberFormat="1" applyFill="1" applyAlignment="1">
      <alignment horizontal="left"/>
    </xf>
    <xf numFmtId="167" fontId="7" fillId="2" borderId="0" xfId="1" applyNumberFormat="1" applyFont="1" applyFill="1" applyAlignment="1">
      <alignment vertical="top"/>
    </xf>
    <xf numFmtId="0" fontId="7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/>
    <xf numFmtId="164" fontId="10" fillId="0" borderId="0" xfId="1" applyFont="1"/>
    <xf numFmtId="164" fontId="0" fillId="0" borderId="0" xfId="0" applyNumberFormat="1"/>
    <xf numFmtId="170" fontId="4" fillId="0" borderId="0" xfId="0" applyNumberFormat="1" applyFont="1"/>
    <xf numFmtId="164" fontId="0" fillId="2" borderId="0" xfId="1" applyFont="1" applyFill="1"/>
    <xf numFmtId="167" fontId="10" fillId="2" borderId="0" xfId="0" applyNumberFormat="1" applyFont="1" applyFill="1"/>
    <xf numFmtId="0" fontId="11" fillId="3" borderId="0" xfId="0" applyFont="1" applyFill="1"/>
    <xf numFmtId="168" fontId="11" fillId="3" borderId="0" xfId="0" applyNumberFormat="1" applyFont="1" applyFill="1"/>
    <xf numFmtId="0" fontId="1" fillId="3" borderId="0" xfId="0" applyFont="1" applyFill="1"/>
    <xf numFmtId="166" fontId="1" fillId="2" borderId="0" xfId="1" applyNumberFormat="1" applyFont="1" applyFill="1" applyAlignment="1">
      <alignment horizontal="right" vertical="top"/>
    </xf>
    <xf numFmtId="0" fontId="12" fillId="3" borderId="0" xfId="0" applyFont="1" applyFill="1"/>
    <xf numFmtId="166" fontId="12" fillId="3" borderId="0" xfId="1" applyNumberFormat="1" applyFont="1" applyFill="1"/>
    <xf numFmtId="166" fontId="1" fillId="3" borderId="0" xfId="1" applyNumberFormat="1" applyFont="1" applyFill="1"/>
    <xf numFmtId="0" fontId="5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10" fillId="2" borderId="0" xfId="2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165" fontId="7" fillId="2" borderId="0" xfId="3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0" fillId="3" borderId="0" xfId="0" applyNumberFormat="1" applyFont="1" applyFill="1"/>
    <xf numFmtId="173" fontId="0" fillId="2" borderId="0" xfId="0" applyNumberFormat="1" applyFill="1"/>
    <xf numFmtId="4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9" fillId="0" borderId="0" xfId="0" applyFont="1"/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7" fillId="2" borderId="0" xfId="1" applyNumberFormat="1" applyFont="1" applyFill="1" applyAlignment="1">
      <alignment horizontal="right" vertical="top"/>
    </xf>
    <xf numFmtId="0" fontId="9" fillId="2" borderId="0" xfId="0" applyFont="1" applyFill="1"/>
    <xf numFmtId="164" fontId="9" fillId="0" borderId="0" xfId="1" applyFont="1"/>
    <xf numFmtId="0" fontId="9" fillId="3" borderId="0" xfId="0" applyFont="1" applyFill="1"/>
    <xf numFmtId="167" fontId="7" fillId="2" borderId="0" xfId="1" applyNumberFormat="1" applyFont="1" applyFill="1"/>
    <xf numFmtId="165" fontId="9" fillId="2" borderId="0" xfId="4" applyNumberFormat="1" applyFont="1" applyFill="1" applyAlignment="1"/>
    <xf numFmtId="172" fontId="10" fillId="0" borderId="0" xfId="0" applyNumberFormat="1" applyFont="1" applyAlignment="1">
      <alignment horizontal="left"/>
    </xf>
    <xf numFmtId="4" fontId="0" fillId="0" borderId="0" xfId="0" applyNumberFormat="1"/>
    <xf numFmtId="0" fontId="7" fillId="2" borderId="0" xfId="0" applyFont="1" applyFill="1" applyAlignment="1">
      <alignment horizontal="right"/>
    </xf>
    <xf numFmtId="4" fontId="7" fillId="0" borderId="0" xfId="0" applyNumberFormat="1" applyFont="1"/>
    <xf numFmtId="0" fontId="0" fillId="2" borderId="0" xfId="0" applyNumberForma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1" applyFont="1" applyAlignment="1">
      <alignment vertical="top"/>
    </xf>
    <xf numFmtId="164" fontId="7" fillId="0" borderId="0" xfId="1" applyFont="1" applyAlignment="1">
      <alignment horizontal="right"/>
    </xf>
    <xf numFmtId="165" fontId="1" fillId="2" borderId="0" xfId="4" applyNumberFormat="1" applyFont="1" applyFill="1" applyAlignment="1"/>
    <xf numFmtId="165" fontId="15" fillId="2" borderId="0" xfId="3" applyNumberFormat="1" applyFont="1" applyFill="1">
      <alignment vertical="top"/>
    </xf>
    <xf numFmtId="165" fontId="1" fillId="3" borderId="0" xfId="0" applyNumberFormat="1" applyFont="1" applyFill="1"/>
    <xf numFmtId="165" fontId="7" fillId="3" borderId="0" xfId="0" applyNumberFormat="1" applyFont="1" applyFill="1"/>
    <xf numFmtId="165" fontId="1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4" fillId="0" borderId="0" xfId="0" applyFont="1" applyAlignment="1">
      <alignment horizontal="left" vertical="top"/>
    </xf>
    <xf numFmtId="171" fontId="4" fillId="0" borderId="0" xfId="0" applyNumberFormat="1" applyFont="1" applyAlignment="1">
      <alignment vertical="top"/>
    </xf>
    <xf numFmtId="170" fontId="4" fillId="0" borderId="0" xfId="0" applyNumberFormat="1" applyFont="1" applyAlignment="1">
      <alignment vertical="top"/>
    </xf>
    <xf numFmtId="0" fontId="1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167" fontId="1" fillId="2" borderId="0" xfId="1" applyNumberFormat="1" applyFont="1" applyFill="1"/>
    <xf numFmtId="0" fontId="3" fillId="0" borderId="0" xfId="0" applyFont="1" applyAlignment="1">
      <alignment horizontal="left" vertical="top" wrapText="1" readingOrder="1"/>
    </xf>
    <xf numFmtId="0" fontId="1" fillId="4" borderId="0" xfId="0" applyFont="1" applyFill="1"/>
    <xf numFmtId="167" fontId="1" fillId="4" borderId="0" xfId="1" applyNumberFormat="1" applyFont="1" applyFill="1"/>
    <xf numFmtId="172" fontId="1" fillId="0" borderId="0" xfId="0" applyNumberFormat="1" applyFont="1" applyAlignment="1">
      <alignment horizontal="center"/>
    </xf>
    <xf numFmtId="164" fontId="1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/>
    </xf>
    <xf numFmtId="164" fontId="3" fillId="0" borderId="0" xfId="1" applyFont="1" applyAlignment="1">
      <alignment vertical="top"/>
    </xf>
    <xf numFmtId="164" fontId="3" fillId="0" borderId="0" xfId="1" applyFont="1" applyAlignment="1">
      <alignment horizontal="right" vertical="top"/>
    </xf>
    <xf numFmtId="0" fontId="6" fillId="5" borderId="0" xfId="0" applyFont="1" applyFill="1"/>
    <xf numFmtId="0" fontId="0" fillId="5" borderId="0" xfId="0" applyFill="1"/>
    <xf numFmtId="0" fontId="9" fillId="5" borderId="0" xfId="0" applyFont="1" applyFill="1"/>
    <xf numFmtId="0" fontId="7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4" fillId="4" borderId="0" xfId="3" applyNumberFormat="1" applyFont="1" applyFill="1">
      <alignment vertical="top"/>
    </xf>
    <xf numFmtId="165" fontId="15" fillId="4" borderId="0" xfId="3" applyNumberFormat="1" applyFont="1" applyFill="1">
      <alignment vertical="top"/>
    </xf>
    <xf numFmtId="0" fontId="0" fillId="4" borderId="0" xfId="0" applyNumberFormat="1" applyFill="1" applyAlignment="1">
      <alignment horizontal="left"/>
    </xf>
    <xf numFmtId="0" fontId="1" fillId="5" borderId="0" xfId="0" applyFont="1" applyFill="1"/>
    <xf numFmtId="166" fontId="0" fillId="5" borderId="0" xfId="1" applyNumberFormat="1" applyFont="1" applyFill="1" applyAlignment="1">
      <alignment horizontal="right"/>
    </xf>
    <xf numFmtId="166" fontId="4" fillId="4" borderId="0" xfId="1" applyNumberFormat="1" applyFont="1" applyFill="1" applyAlignment="1">
      <alignment vertical="top"/>
    </xf>
    <xf numFmtId="166" fontId="1" fillId="5" borderId="0" xfId="1" applyNumberFormat="1" applyFont="1" applyFill="1"/>
    <xf numFmtId="168" fontId="11" fillId="5" borderId="0" xfId="0" applyNumberFormat="1" applyFont="1" applyFill="1"/>
    <xf numFmtId="166" fontId="1" fillId="4" borderId="0" xfId="1" applyNumberFormat="1" applyFont="1" applyFill="1" applyAlignment="1">
      <alignment horizontal="right" vertical="top"/>
    </xf>
    <xf numFmtId="166" fontId="12" fillId="5" borderId="0" xfId="1" applyNumberFormat="1" applyFont="1" applyFill="1"/>
    <xf numFmtId="0" fontId="11" fillId="5" borderId="0" xfId="0" applyFont="1" applyFill="1"/>
    <xf numFmtId="0" fontId="3" fillId="0" borderId="0" xfId="0" applyFont="1" applyAlignment="1">
      <alignment horizontal="left" vertical="top" wrapText="1" readingOrder="1"/>
    </xf>
    <xf numFmtId="176" fontId="4" fillId="2" borderId="0" xfId="0" applyNumberFormat="1" applyFont="1" applyFill="1"/>
    <xf numFmtId="167" fontId="0" fillId="4" borderId="0" xfId="1" applyNumberFormat="1" applyFont="1" applyFill="1"/>
    <xf numFmtId="0" fontId="14" fillId="4" borderId="0" xfId="0" applyFont="1" applyFill="1" applyAlignment="1">
      <alignment vertical="center"/>
    </xf>
    <xf numFmtId="167" fontId="1" fillId="5" borderId="0" xfId="1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/>
    <xf numFmtId="167" fontId="1" fillId="3" borderId="0" xfId="1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0" fontId="0" fillId="2" borderId="0" xfId="0" applyFill="1" applyAlignment="1"/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left" vertical="top" wrapText="1" readingOrder="1"/>
    </xf>
    <xf numFmtId="0" fontId="7" fillId="3" borderId="0" xfId="0" applyFont="1" applyFill="1" applyAlignment="1">
      <alignment horizontal="right"/>
    </xf>
    <xf numFmtId="167" fontId="0" fillId="3" borderId="0" xfId="0" applyNumberFormat="1" applyFill="1"/>
    <xf numFmtId="167" fontId="1" fillId="4" borderId="0" xfId="1" applyNumberFormat="1" applyFont="1" applyFill="1" applyAlignment="1">
      <alignment vertical="center"/>
    </xf>
    <xf numFmtId="0" fontId="3" fillId="0" borderId="0" xfId="0" applyFont="1" applyAlignment="1">
      <alignment horizontal="left" vertical="top" wrapText="1" readingOrder="1"/>
    </xf>
    <xf numFmtId="0" fontId="7" fillId="3" borderId="0" xfId="0" applyFont="1" applyFill="1" applyAlignment="1">
      <alignment horizontal="right"/>
    </xf>
    <xf numFmtId="164" fontId="0" fillId="4" borderId="0" xfId="1" applyFont="1" applyFill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4" fillId="4" borderId="0" xfId="0" applyFont="1" applyFill="1" applyAlignment="1">
      <alignment horizontal="center" vertical="center"/>
    </xf>
    <xf numFmtId="167" fontId="1" fillId="4" borderId="0" xfId="1" applyNumberFormat="1" applyFont="1" applyFill="1" applyAlignment="1">
      <alignment horizontal="center" vertical="center"/>
    </xf>
    <xf numFmtId="17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16" fillId="0" borderId="0" xfId="5">
      <alignment vertical="top"/>
    </xf>
    <xf numFmtId="171" fontId="16" fillId="0" borderId="0" xfId="5" applyNumberFormat="1">
      <alignment vertical="top"/>
    </xf>
    <xf numFmtId="0" fontId="4" fillId="0" borderId="0" xfId="6">
      <alignment vertical="top"/>
    </xf>
    <xf numFmtId="171" fontId="4" fillId="0" borderId="0" xfId="6" applyNumberFormat="1">
      <alignment vertical="top"/>
    </xf>
    <xf numFmtId="170" fontId="4" fillId="0" borderId="0" xfId="6" applyNumberFormat="1">
      <alignment vertical="top"/>
    </xf>
    <xf numFmtId="170" fontId="3" fillId="0" borderId="0" xfId="6" applyNumberFormat="1" applyFont="1">
      <alignment vertical="top"/>
    </xf>
    <xf numFmtId="166" fontId="1" fillId="3" borderId="0" xfId="1" applyNumberFormat="1" applyFont="1" applyFill="1" applyAlignment="1"/>
    <xf numFmtId="167" fontId="0" fillId="5" borderId="0" xfId="0" applyNumberFormat="1" applyFill="1"/>
    <xf numFmtId="167" fontId="7" fillId="3" borderId="0" xfId="1" applyNumberFormat="1" applyFont="1" applyFill="1" applyAlignment="1">
      <alignment horizontal="right"/>
    </xf>
  </cellXfs>
  <cellStyles count="7">
    <cellStyle name="Komma" xfId="1" builtinId="3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8"/>
  <sheetViews>
    <sheetView tabSelected="1" workbookViewId="0"/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3.28515625" style="2" customWidth="1"/>
    <col min="5" max="5" width="16.5703125" style="2" bestFit="1" customWidth="1"/>
    <col min="6" max="6" width="17.28515625" style="2" bestFit="1" customWidth="1"/>
    <col min="7" max="7" width="17.5703125" style="2" bestFit="1" customWidth="1"/>
    <col min="8" max="8" width="35" style="2" bestFit="1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" t="s">
        <v>138</v>
      </c>
      <c r="AA1" s="69"/>
      <c r="AB1" s="70"/>
    </row>
    <row r="2" spans="1:28" ht="19.5" customHeight="1">
      <c r="A2" s="3" t="s">
        <v>0</v>
      </c>
      <c r="B2" s="3" t="s">
        <v>1</v>
      </c>
      <c r="C2" s="3" t="s">
        <v>78</v>
      </c>
      <c r="E2" s="85" t="s">
        <v>64</v>
      </c>
    </row>
    <row r="3" spans="1:28" ht="19.5" customHeight="1"/>
    <row r="4" spans="1:28">
      <c r="A4" s="2" t="s">
        <v>2</v>
      </c>
      <c r="B4" s="2" t="s">
        <v>3</v>
      </c>
      <c r="C4" s="67">
        <v>12443679819</v>
      </c>
      <c r="D4" s="67"/>
      <c r="E4" s="108">
        <v>47000000</v>
      </c>
      <c r="I4" s="40"/>
    </row>
    <row r="5" spans="1:28">
      <c r="A5" s="2" t="s">
        <v>40</v>
      </c>
      <c r="B5" s="2" t="s">
        <v>41</v>
      </c>
      <c r="C5" s="67">
        <v>11592940000</v>
      </c>
      <c r="D5" s="67"/>
      <c r="E5" s="108">
        <v>3000000</v>
      </c>
      <c r="I5" s="40"/>
    </row>
    <row r="6" spans="1:28">
      <c r="A6" s="2" t="s">
        <v>65</v>
      </c>
      <c r="B6" s="2" t="s">
        <v>66</v>
      </c>
      <c r="C6" s="67">
        <v>13755000000</v>
      </c>
      <c r="D6" s="67"/>
      <c r="E6" s="153">
        <v>0</v>
      </c>
      <c r="I6" s="40"/>
    </row>
    <row r="7" spans="1:28">
      <c r="A7" s="2" t="s">
        <v>4</v>
      </c>
      <c r="B7" s="2" t="s">
        <v>5</v>
      </c>
      <c r="C7" s="67">
        <v>15109765000</v>
      </c>
      <c r="D7" s="67"/>
      <c r="E7" s="108">
        <v>47169800</v>
      </c>
      <c r="I7" s="40"/>
    </row>
    <row r="8" spans="1:28">
      <c r="A8" s="2" t="s">
        <v>88</v>
      </c>
      <c r="B8" s="2" t="s">
        <v>89</v>
      </c>
      <c r="C8" s="67">
        <v>15238000000</v>
      </c>
      <c r="D8" s="67"/>
      <c r="E8" s="108">
        <v>0</v>
      </c>
      <c r="I8" s="40"/>
    </row>
    <row r="9" spans="1:28">
      <c r="A9" s="2" t="s">
        <v>28</v>
      </c>
      <c r="B9" s="2" t="s">
        <v>29</v>
      </c>
      <c r="C9" s="67">
        <v>14728467000</v>
      </c>
      <c r="D9" s="67"/>
      <c r="E9" s="108">
        <v>6000000</v>
      </c>
      <c r="I9" s="40"/>
    </row>
    <row r="10" spans="1:28" s="110" customFormat="1">
      <c r="A10" s="110" t="s">
        <v>61</v>
      </c>
      <c r="B10" s="110" t="s">
        <v>62</v>
      </c>
      <c r="C10" s="111">
        <v>15638920000</v>
      </c>
      <c r="D10" s="111"/>
      <c r="E10" s="108">
        <v>0</v>
      </c>
      <c r="F10" s="2"/>
      <c r="G10" s="2"/>
      <c r="H10" s="2"/>
      <c r="I10" s="40"/>
    </row>
    <row r="11" spans="1:28" s="126" customFormat="1">
      <c r="A11" s="126" t="s">
        <v>101</v>
      </c>
      <c r="B11" s="126" t="s">
        <v>102</v>
      </c>
      <c r="C11" s="140">
        <v>12413000000</v>
      </c>
      <c r="D11" s="140"/>
      <c r="E11" s="111">
        <v>0</v>
      </c>
      <c r="F11" s="2"/>
      <c r="G11" s="2"/>
      <c r="H11" s="2"/>
      <c r="I11" s="156"/>
    </row>
    <row r="12" spans="1:28" s="126" customFormat="1">
      <c r="A12" s="126" t="s">
        <v>31</v>
      </c>
      <c r="B12" s="126" t="s">
        <v>30</v>
      </c>
      <c r="C12" s="140">
        <v>14654990000</v>
      </c>
      <c r="D12" s="140"/>
      <c r="E12" s="111">
        <v>57100000</v>
      </c>
      <c r="F12" s="2"/>
      <c r="G12" s="2"/>
      <c r="H12" s="2"/>
      <c r="I12" s="40"/>
    </row>
    <row r="13" spans="1:28" s="126" customFormat="1">
      <c r="A13" s="126" t="s">
        <v>73</v>
      </c>
      <c r="B13" s="126" t="s">
        <v>74</v>
      </c>
      <c r="C13" s="140">
        <v>15472425000</v>
      </c>
      <c r="D13" s="140"/>
      <c r="E13" s="111">
        <v>0</v>
      </c>
      <c r="F13" s="2"/>
      <c r="G13" s="2"/>
      <c r="H13" s="2"/>
      <c r="I13" s="40"/>
    </row>
    <row r="14" spans="1:28" s="126" customFormat="1">
      <c r="A14" s="126" t="s">
        <v>32</v>
      </c>
      <c r="B14" s="126" t="s">
        <v>33</v>
      </c>
      <c r="C14" s="140">
        <v>15081020000</v>
      </c>
      <c r="D14" s="140"/>
      <c r="E14" s="111">
        <v>15500000</v>
      </c>
      <c r="F14" s="2"/>
      <c r="G14" s="2"/>
      <c r="H14" s="2"/>
      <c r="I14" s="40"/>
    </row>
    <row r="15" spans="1:28" s="126" customFormat="1" ht="12.75" customHeight="1">
      <c r="A15" s="126" t="s">
        <v>99</v>
      </c>
      <c r="B15" s="126" t="s">
        <v>100</v>
      </c>
      <c r="C15" s="140">
        <v>15321224000</v>
      </c>
      <c r="D15" s="140"/>
      <c r="E15" s="111">
        <v>0</v>
      </c>
      <c r="F15" s="2"/>
      <c r="G15" s="2"/>
      <c r="H15" s="2"/>
      <c r="I15" s="40"/>
    </row>
    <row r="16" spans="1:28" s="110" customFormat="1" ht="12.75" customHeight="1">
      <c r="A16" s="110" t="s">
        <v>34</v>
      </c>
      <c r="B16" s="110" t="s">
        <v>35</v>
      </c>
      <c r="C16" s="111">
        <v>14056398000</v>
      </c>
      <c r="D16" s="111"/>
      <c r="E16" s="111">
        <v>13760000</v>
      </c>
      <c r="F16" s="2"/>
      <c r="G16" s="2"/>
      <c r="H16" s="2"/>
      <c r="I16" s="40"/>
    </row>
    <row r="17" spans="1:9" s="126" customFormat="1">
      <c r="A17" s="126" t="s">
        <v>42</v>
      </c>
      <c r="B17" s="126" t="s">
        <v>43</v>
      </c>
      <c r="C17" s="140">
        <v>15069615000</v>
      </c>
      <c r="D17" s="140"/>
      <c r="E17" s="111">
        <v>15280000</v>
      </c>
      <c r="F17" s="2"/>
      <c r="G17" s="2"/>
      <c r="H17" s="2"/>
      <c r="I17" s="40"/>
    </row>
    <row r="18" spans="1:9" s="126" customFormat="1" ht="12.75" customHeight="1">
      <c r="A18" s="126" t="s">
        <v>59</v>
      </c>
      <c r="B18" s="126" t="s">
        <v>60</v>
      </c>
      <c r="C18" s="140">
        <v>16493985000</v>
      </c>
      <c r="D18" s="140"/>
      <c r="E18" s="111">
        <v>0</v>
      </c>
      <c r="F18" s="2"/>
      <c r="G18" s="2"/>
      <c r="H18" s="2"/>
      <c r="I18" s="40"/>
    </row>
    <row r="19" spans="1:9" s="126" customFormat="1" ht="12.75" customHeight="1">
      <c r="A19" s="126" t="s">
        <v>67</v>
      </c>
      <c r="B19" s="126" t="s">
        <v>70</v>
      </c>
      <c r="C19" s="140">
        <v>15252147000</v>
      </c>
      <c r="D19" s="140"/>
      <c r="E19" s="111">
        <v>2680000</v>
      </c>
      <c r="F19" s="2"/>
      <c r="G19" s="2"/>
      <c r="H19" s="2"/>
      <c r="I19" s="40"/>
    </row>
    <row r="20" spans="1:9" s="126" customFormat="1" ht="12.75" customHeight="1">
      <c r="A20" s="126" t="s">
        <v>26</v>
      </c>
      <c r="B20" s="126" t="s">
        <v>27</v>
      </c>
      <c r="C20" s="140">
        <v>11209950000</v>
      </c>
      <c r="D20" s="159" t="s">
        <v>63</v>
      </c>
      <c r="E20" s="160">
        <v>974381400</v>
      </c>
      <c r="F20" s="2"/>
      <c r="G20" s="2"/>
      <c r="H20" s="2"/>
      <c r="I20" s="40"/>
    </row>
    <row r="21" spans="1:9" s="126" customFormat="1" ht="12.75" customHeight="1">
      <c r="A21" s="126" t="s">
        <v>6</v>
      </c>
      <c r="B21" s="126" t="s">
        <v>7</v>
      </c>
      <c r="C21" s="140">
        <v>2859538737</v>
      </c>
      <c r="D21" s="159"/>
      <c r="E21" s="160"/>
      <c r="F21" s="2"/>
      <c r="G21" s="2"/>
      <c r="H21" s="2"/>
      <c r="I21" s="40"/>
    </row>
    <row r="22" spans="1:9" s="126" customFormat="1" ht="12.75" customHeight="1">
      <c r="A22" s="126" t="s">
        <v>90</v>
      </c>
      <c r="B22" s="126" t="s">
        <v>91</v>
      </c>
      <c r="C22" s="140">
        <v>15825963000</v>
      </c>
      <c r="D22" s="141"/>
      <c r="E22" s="153">
        <v>0</v>
      </c>
      <c r="F22" s="2"/>
      <c r="G22" s="2"/>
      <c r="H22" s="2"/>
      <c r="I22" s="156"/>
    </row>
    <row r="23" spans="1:9" ht="12.75" customHeight="1">
      <c r="A23" s="2" t="s">
        <v>114</v>
      </c>
      <c r="B23" s="2" t="s">
        <v>115</v>
      </c>
      <c r="C23" s="67">
        <v>9342132000</v>
      </c>
      <c r="D23" s="67"/>
      <c r="E23" s="108">
        <v>0</v>
      </c>
      <c r="I23" s="40"/>
    </row>
    <row r="24" spans="1:9">
      <c r="A24" s="2" t="s">
        <v>8</v>
      </c>
      <c r="B24" s="2" t="s">
        <v>9</v>
      </c>
      <c r="C24" s="67">
        <v>13028814230</v>
      </c>
      <c r="D24" s="67"/>
      <c r="E24" s="108">
        <v>397086000</v>
      </c>
      <c r="I24" s="40"/>
    </row>
    <row r="25" spans="1:9">
      <c r="A25" s="2" t="s">
        <v>71</v>
      </c>
      <c r="B25" s="2" t="s">
        <v>72</v>
      </c>
      <c r="C25" s="67">
        <v>10048900000</v>
      </c>
      <c r="D25" s="67"/>
      <c r="E25" s="108">
        <v>247100000</v>
      </c>
      <c r="I25" s="40"/>
    </row>
    <row r="26" spans="1:9" ht="12.75" customHeight="1">
      <c r="A26" s="2" t="s">
        <v>10</v>
      </c>
      <c r="B26" s="2" t="s">
        <v>11</v>
      </c>
      <c r="C26" s="67">
        <v>13697427000</v>
      </c>
      <c r="D26" s="67"/>
      <c r="E26" s="108">
        <v>1683700000</v>
      </c>
      <c r="I26" s="40"/>
    </row>
    <row r="27" spans="1:9" ht="12.75" customHeight="1">
      <c r="A27" s="2" t="s">
        <v>44</v>
      </c>
      <c r="B27" s="2" t="s">
        <v>45</v>
      </c>
      <c r="C27" s="67">
        <v>15220910000</v>
      </c>
      <c r="D27" s="67"/>
      <c r="E27" s="108">
        <v>2533600000</v>
      </c>
      <c r="I27" s="40"/>
    </row>
    <row r="28" spans="1:9" ht="12.75" customHeight="1">
      <c r="A28" s="2" t="s">
        <v>106</v>
      </c>
      <c r="B28" s="2" t="s">
        <v>107</v>
      </c>
      <c r="C28" s="67">
        <v>3725187000</v>
      </c>
      <c r="D28" s="67"/>
      <c r="E28" s="108">
        <v>0</v>
      </c>
      <c r="I28" s="40"/>
    </row>
    <row r="29" spans="1:9" ht="12.75" customHeight="1">
      <c r="A29" s="2" t="s">
        <v>93</v>
      </c>
      <c r="B29" s="2" t="s">
        <v>94</v>
      </c>
      <c r="C29" s="67">
        <v>16139850.58</v>
      </c>
      <c r="D29" s="67"/>
      <c r="E29" s="67"/>
      <c r="F29" s="66"/>
      <c r="I29" s="40"/>
    </row>
    <row r="30" spans="1:9" ht="12.75" customHeight="1">
      <c r="A30" s="2" t="s">
        <v>95</v>
      </c>
      <c r="B30" s="2" t="s">
        <v>96</v>
      </c>
      <c r="C30" s="67">
        <v>226754.52</v>
      </c>
      <c r="D30" s="20"/>
      <c r="E30" s="67"/>
      <c r="F30" s="66"/>
      <c r="I30" s="40"/>
    </row>
    <row r="31" spans="1:9" ht="12.75" customHeight="1">
      <c r="A31" s="2" t="s">
        <v>97</v>
      </c>
      <c r="B31" s="2" t="s">
        <v>98</v>
      </c>
      <c r="C31" s="67">
        <v>6124701.9500000002</v>
      </c>
      <c r="D31" s="20"/>
      <c r="E31" s="67"/>
      <c r="F31" s="66"/>
      <c r="I31" s="40"/>
    </row>
    <row r="32" spans="1:9" ht="12.75" customHeight="1">
      <c r="A32" s="40"/>
      <c r="C32" s="67"/>
      <c r="D32" s="20"/>
      <c r="E32" s="67"/>
      <c r="F32" s="66"/>
      <c r="I32" s="40"/>
    </row>
    <row r="33" spans="1:9" ht="12.75" customHeight="1">
      <c r="A33" s="40"/>
      <c r="C33" s="78">
        <f>SUM(C4:C32)</f>
        <v>327302889093.05005</v>
      </c>
      <c r="D33" s="20"/>
      <c r="E33" s="67"/>
      <c r="F33" s="66"/>
      <c r="I33" s="40"/>
    </row>
    <row r="34" spans="1:9" ht="22.5" customHeight="1">
      <c r="A34" s="1" t="s">
        <v>141</v>
      </c>
      <c r="C34" s="39"/>
    </row>
    <row r="35" spans="1:9" ht="26.25" customHeight="1">
      <c r="A35" s="3" t="s">
        <v>0</v>
      </c>
      <c r="B35" s="3" t="s">
        <v>12</v>
      </c>
      <c r="C35" s="3" t="s">
        <v>78</v>
      </c>
    </row>
    <row r="36" spans="1:9" ht="21.75" customHeight="1">
      <c r="A36" s="67"/>
      <c r="B36" s="67"/>
      <c r="C36" s="67"/>
      <c r="D36" s="22"/>
    </row>
    <row r="37" spans="1:9" ht="12.75" customHeight="1">
      <c r="A37" s="2" t="s">
        <v>108</v>
      </c>
      <c r="B37" s="67" t="s">
        <v>109</v>
      </c>
      <c r="C37" s="67">
        <v>4050000000</v>
      </c>
      <c r="D37" s="22"/>
    </row>
    <row r="38" spans="1:9">
      <c r="A38" s="2" t="s">
        <v>110</v>
      </c>
      <c r="B38" s="67" t="s">
        <v>111</v>
      </c>
      <c r="C38" s="67">
        <v>3510000000</v>
      </c>
      <c r="D38" s="22"/>
    </row>
    <row r="39" spans="1:9">
      <c r="A39" s="2" t="s">
        <v>116</v>
      </c>
      <c r="B39" s="67" t="s">
        <v>117</v>
      </c>
      <c r="C39" s="67">
        <v>3260000000</v>
      </c>
      <c r="D39" s="22"/>
    </row>
    <row r="40" spans="1:9">
      <c r="A40" s="2" t="s">
        <v>119</v>
      </c>
      <c r="B40" s="67" t="s">
        <v>120</v>
      </c>
      <c r="C40" s="67">
        <v>1290000000</v>
      </c>
      <c r="D40" s="22"/>
    </row>
    <row r="41" spans="1:9">
      <c r="A41" s="2" t="s">
        <v>121</v>
      </c>
      <c r="B41" s="67" t="s">
        <v>122</v>
      </c>
      <c r="C41" s="67">
        <v>2350000000</v>
      </c>
      <c r="D41" s="22"/>
    </row>
    <row r="42" spans="1:9">
      <c r="A42" s="2" t="s">
        <v>103</v>
      </c>
      <c r="B42" s="67" t="s">
        <v>104</v>
      </c>
      <c r="C42" s="67">
        <v>3920000000</v>
      </c>
      <c r="D42" s="22"/>
    </row>
    <row r="43" spans="1:9">
      <c r="A43" s="2" t="s">
        <v>139</v>
      </c>
      <c r="B43" s="67" t="s">
        <v>140</v>
      </c>
      <c r="C43" s="67">
        <v>1170000000</v>
      </c>
      <c r="D43" s="22"/>
    </row>
    <row r="44" spans="1:9">
      <c r="A44" s="67"/>
      <c r="B44" s="67"/>
      <c r="C44" s="67"/>
      <c r="D44" s="22"/>
    </row>
    <row r="45" spans="1:9">
      <c r="A45" s="67"/>
      <c r="B45" s="67"/>
      <c r="C45" s="78">
        <f>SUM(C37:C43)</f>
        <v>19550000000</v>
      </c>
      <c r="D45" s="22"/>
    </row>
    <row r="46" spans="1:9">
      <c r="C46" s="28"/>
      <c r="D46" s="4"/>
    </row>
    <row r="47" spans="1:9">
      <c r="C47" s="28"/>
      <c r="D47" s="4"/>
    </row>
    <row r="48" spans="1:9" ht="15.75">
      <c r="A48" s="1" t="s">
        <v>142</v>
      </c>
      <c r="C48" s="28"/>
      <c r="D48" s="4"/>
      <c r="F48" s="22"/>
    </row>
    <row r="49" spans="1:8">
      <c r="A49" s="49"/>
      <c r="B49" s="55"/>
      <c r="C49" s="41"/>
      <c r="D49" s="4"/>
    </row>
    <row r="50" spans="1:8">
      <c r="A50" s="31" t="s">
        <v>0</v>
      </c>
      <c r="B50" s="3" t="s">
        <v>36</v>
      </c>
      <c r="C50" s="3" t="s">
        <v>78</v>
      </c>
      <c r="D50" s="4"/>
    </row>
    <row r="51" spans="1:8">
      <c r="A51" s="49"/>
      <c r="B51" s="3"/>
      <c r="C51" s="3"/>
      <c r="D51" s="4"/>
    </row>
    <row r="52" spans="1:8">
      <c r="A52" s="169" t="s">
        <v>123</v>
      </c>
      <c r="B52" s="170">
        <v>41849</v>
      </c>
      <c r="C52" s="67">
        <v>100000000</v>
      </c>
      <c r="D52" s="4"/>
    </row>
    <row r="53" spans="1:8">
      <c r="A53" s="49"/>
      <c r="B53" s="143"/>
      <c r="C53" s="67"/>
      <c r="D53" s="4"/>
    </row>
    <row r="54" spans="1:8">
      <c r="B54" s="29"/>
      <c r="C54" s="30">
        <f>SUM(C52:C53)</f>
        <v>100000000</v>
      </c>
      <c r="D54" s="4"/>
    </row>
    <row r="55" spans="1:8">
      <c r="B55" s="29"/>
      <c r="C55" s="30"/>
      <c r="D55" s="4"/>
    </row>
    <row r="56" spans="1:8" ht="15.75">
      <c r="A56" s="1" t="s">
        <v>143</v>
      </c>
      <c r="D56" s="4"/>
    </row>
    <row r="57" spans="1:8" ht="15.75">
      <c r="A57" s="1"/>
      <c r="D57" s="4"/>
    </row>
    <row r="58" spans="1:8">
      <c r="B58" s="5" t="s">
        <v>78</v>
      </c>
      <c r="D58" s="4"/>
    </row>
    <row r="59" spans="1:8" ht="12.75" customHeight="1">
      <c r="B59" s="5"/>
      <c r="D59" s="4"/>
    </row>
    <row r="60" spans="1:8" ht="12.75" customHeight="1">
      <c r="A60" s="2" t="s">
        <v>13</v>
      </c>
      <c r="B60" s="108">
        <v>163421918</v>
      </c>
      <c r="C60" s="4"/>
      <c r="D60" s="22"/>
      <c r="H60" s="40"/>
    </row>
    <row r="61" spans="1:8" ht="12.75" customHeight="1">
      <c r="A61" s="75" t="s">
        <v>79</v>
      </c>
      <c r="B61" s="108">
        <f>C33</f>
        <v>327302889093.05005</v>
      </c>
      <c r="C61" s="139"/>
      <c r="H61" s="40"/>
    </row>
    <row r="62" spans="1:8">
      <c r="A62" s="75" t="s">
        <v>81</v>
      </c>
      <c r="B62" s="108">
        <f>'Foreign Currency'!L60</f>
        <v>5304341526.1900005</v>
      </c>
      <c r="C62" s="139"/>
      <c r="H62" s="40"/>
    </row>
    <row r="63" spans="1:8" ht="12.75" customHeight="1">
      <c r="A63" s="2" t="s">
        <v>14</v>
      </c>
      <c r="B63" s="108">
        <f>C45</f>
        <v>19550000000</v>
      </c>
      <c r="C63" s="139"/>
      <c r="H63" s="40"/>
    </row>
    <row r="64" spans="1:8" ht="12.75" customHeight="1">
      <c r="A64" s="75" t="s">
        <v>80</v>
      </c>
      <c r="B64" s="108">
        <f>C54</f>
        <v>100000000</v>
      </c>
      <c r="C64" s="139"/>
      <c r="H64" s="40"/>
    </row>
    <row r="65" spans="1:8" ht="12.75" customHeight="1">
      <c r="A65" s="75" t="s">
        <v>82</v>
      </c>
      <c r="B65" s="108">
        <v>8962647768</v>
      </c>
      <c r="C65" s="139"/>
      <c r="H65" s="40"/>
    </row>
    <row r="66" spans="1:8" ht="12.75" customHeight="1">
      <c r="A66" s="2" t="s">
        <v>15</v>
      </c>
      <c r="B66" s="108">
        <v>3646865935</v>
      </c>
      <c r="C66" s="139"/>
      <c r="D66" s="22"/>
    </row>
    <row r="67" spans="1:8" ht="12.75" customHeight="1">
      <c r="A67" s="145" t="s">
        <v>118</v>
      </c>
      <c r="B67" s="108">
        <v>764995171.80407095</v>
      </c>
      <c r="C67" s="139"/>
      <c r="D67" s="22"/>
    </row>
    <row r="68" spans="1:8" ht="12.75" customHeight="1">
      <c r="A68" s="13" t="s">
        <v>75</v>
      </c>
      <c r="B68" s="20">
        <f>SUM(B60:B67)</f>
        <v>365795161412.04413</v>
      </c>
      <c r="C68" s="4"/>
    </row>
    <row r="69" spans="1:8">
      <c r="C69" s="4"/>
      <c r="E69" s="22"/>
      <c r="F69" s="22"/>
      <c r="G69" s="22"/>
    </row>
    <row r="70" spans="1:8">
      <c r="A70" s="75"/>
      <c r="C70" s="4"/>
      <c r="E70" s="22"/>
    </row>
    <row r="71" spans="1:8">
      <c r="A71" s="145" t="s">
        <v>144</v>
      </c>
      <c r="C71" s="4"/>
      <c r="D71" s="15"/>
      <c r="G71" s="25"/>
    </row>
    <row r="72" spans="1:8" ht="12.75" customHeight="1">
      <c r="A72" s="75" t="s">
        <v>85</v>
      </c>
      <c r="B72" s="40"/>
    </row>
    <row r="73" spans="1:8" ht="12.75" customHeight="1">
      <c r="B73" s="22"/>
    </row>
    <row r="74" spans="1:8" ht="12.75" customHeight="1"/>
    <row r="75" spans="1:8" ht="12.75" customHeight="1"/>
    <row r="76" spans="1:8" ht="12.75" customHeight="1"/>
    <row r="88" spans="7:8">
      <c r="H88" s="15"/>
    </row>
    <row r="93" spans="7:8">
      <c r="G93" s="40"/>
    </row>
    <row r="98" spans="3:3">
      <c r="C98" s="65"/>
    </row>
  </sheetData>
  <mergeCells count="2">
    <mergeCell ref="D20:D21"/>
    <mergeCell ref="E20:E21"/>
  </mergeCells>
  <phoneticPr fontId="8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showGridLines="0" workbookViewId="0">
      <selection activeCell="A2" sqref="A2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164</v>
      </c>
    </row>
    <row r="2" spans="1:22">
      <c r="A2" s="33"/>
    </row>
    <row r="3" spans="1:22">
      <c r="A3" s="31" t="s">
        <v>0</v>
      </c>
      <c r="B3" s="53" t="s">
        <v>36</v>
      </c>
      <c r="C3" s="158" t="s">
        <v>37</v>
      </c>
      <c r="D3" s="89" t="s">
        <v>38</v>
      </c>
      <c r="F3" s="101"/>
    </row>
    <row r="4" spans="1:22">
      <c r="A4" s="31"/>
      <c r="B4" s="53"/>
      <c r="C4" s="35"/>
      <c r="D4" s="89"/>
      <c r="F4" s="101"/>
    </row>
    <row r="5" spans="1:22">
      <c r="A5" s="117" t="s">
        <v>125</v>
      </c>
      <c r="B5" s="112" t="s">
        <v>146</v>
      </c>
      <c r="C5" s="157" t="s">
        <v>124</v>
      </c>
      <c r="D5" s="113">
        <v>100000000</v>
      </c>
      <c r="E5" s="101"/>
      <c r="F5" s="101"/>
    </row>
    <row r="6" spans="1:22">
      <c r="A6" s="117" t="s">
        <v>147</v>
      </c>
      <c r="B6" s="112" t="s">
        <v>148</v>
      </c>
      <c r="C6" s="157" t="s">
        <v>124</v>
      </c>
      <c r="D6" s="113">
        <v>200000000</v>
      </c>
      <c r="E6" s="101"/>
      <c r="F6" s="101"/>
    </row>
    <row r="7" spans="1:22">
      <c r="A7" s="117"/>
      <c r="B7" s="112"/>
      <c r="C7" s="157"/>
      <c r="D7" s="113"/>
      <c r="E7" s="101"/>
      <c r="F7" s="101"/>
    </row>
    <row r="8" spans="1:22">
      <c r="A8" s="98"/>
      <c r="B8" s="112"/>
      <c r="C8" s="157"/>
      <c r="D8" s="118">
        <f>SUM(D5:D7)</f>
        <v>300000000</v>
      </c>
      <c r="E8" s="101"/>
      <c r="G8" s="162"/>
      <c r="H8" s="162"/>
      <c r="I8" s="162"/>
      <c r="J8" s="96"/>
      <c r="K8" s="162"/>
      <c r="L8" s="162"/>
      <c r="M8" s="96"/>
      <c r="N8" s="162"/>
      <c r="O8" s="162"/>
      <c r="P8" s="162"/>
      <c r="Q8" s="96"/>
      <c r="R8" s="162"/>
      <c r="S8" s="162"/>
      <c r="T8" s="162"/>
      <c r="U8" s="162"/>
      <c r="V8" s="96"/>
    </row>
    <row r="9" spans="1:22">
      <c r="A9" s="98"/>
      <c r="B9" s="112"/>
      <c r="C9" s="157"/>
      <c r="D9" s="88"/>
      <c r="E9" s="101"/>
      <c r="G9" s="109"/>
      <c r="H9" s="109"/>
      <c r="I9" s="109"/>
      <c r="J9" s="96"/>
      <c r="K9" s="109"/>
      <c r="L9" s="109"/>
      <c r="M9" s="96"/>
      <c r="N9" s="109"/>
      <c r="O9" s="109"/>
      <c r="P9" s="109"/>
      <c r="Q9" s="96"/>
      <c r="R9" s="109"/>
      <c r="S9" s="109"/>
      <c r="T9" s="109"/>
      <c r="U9" s="109"/>
      <c r="V9" s="96"/>
    </row>
    <row r="10" spans="1:22">
      <c r="A10" s="171" t="s">
        <v>126</v>
      </c>
      <c r="B10" s="172">
        <v>41852</v>
      </c>
      <c r="C10" s="171" t="s">
        <v>127</v>
      </c>
      <c r="D10" s="173">
        <v>210000000</v>
      </c>
      <c r="E10" s="101"/>
      <c r="G10" s="150"/>
      <c r="H10" s="150"/>
      <c r="I10" s="150"/>
      <c r="J10" s="96"/>
      <c r="K10" s="150"/>
      <c r="L10" s="150"/>
      <c r="M10" s="96"/>
      <c r="N10" s="150"/>
      <c r="O10" s="150"/>
      <c r="P10" s="150"/>
      <c r="Q10" s="96"/>
      <c r="R10" s="150"/>
      <c r="S10" s="150"/>
      <c r="T10" s="150"/>
      <c r="U10" s="150"/>
      <c r="V10" s="96"/>
    </row>
    <row r="11" spans="1:22">
      <c r="A11" s="171" t="s">
        <v>128</v>
      </c>
      <c r="B11" s="172">
        <v>41852</v>
      </c>
      <c r="C11" s="171" t="s">
        <v>127</v>
      </c>
      <c r="D11" s="173">
        <v>960000000</v>
      </c>
      <c r="E11" s="101"/>
      <c r="G11" s="138"/>
      <c r="H11" s="138"/>
      <c r="I11" s="138"/>
      <c r="J11" s="96"/>
      <c r="K11" s="138"/>
      <c r="L11" s="138"/>
      <c r="M11" s="96"/>
      <c r="N11" s="138"/>
      <c r="O11" s="138"/>
      <c r="P11" s="138"/>
      <c r="Q11" s="96"/>
      <c r="R11" s="138"/>
      <c r="S11" s="138"/>
      <c r="T11" s="138"/>
      <c r="U11" s="138"/>
      <c r="V11" s="96"/>
    </row>
    <row r="12" spans="1:22">
      <c r="A12" s="171" t="s">
        <v>149</v>
      </c>
      <c r="B12" s="172">
        <v>41852</v>
      </c>
      <c r="C12" s="171" t="s">
        <v>127</v>
      </c>
      <c r="D12" s="173">
        <v>410000000</v>
      </c>
      <c r="E12" s="101"/>
      <c r="G12" s="138"/>
      <c r="H12" s="138"/>
      <c r="I12" s="138"/>
      <c r="J12" s="96"/>
      <c r="K12" s="138"/>
      <c r="L12" s="138"/>
      <c r="M12" s="96"/>
      <c r="N12" s="138"/>
      <c r="O12" s="138"/>
      <c r="P12" s="138"/>
      <c r="Q12" s="96"/>
      <c r="R12" s="138"/>
      <c r="S12" s="138"/>
      <c r="T12" s="138"/>
      <c r="U12" s="138"/>
      <c r="V12" s="96"/>
    </row>
    <row r="13" spans="1:22">
      <c r="A13" s="173"/>
      <c r="B13" s="171"/>
      <c r="C13" s="171"/>
      <c r="D13" s="171"/>
      <c r="E13" s="101"/>
      <c r="G13" s="150"/>
      <c r="H13" s="150"/>
      <c r="I13" s="150"/>
      <c r="J13" s="96"/>
      <c r="K13" s="150"/>
      <c r="L13" s="150"/>
      <c r="M13" s="96"/>
      <c r="N13" s="150"/>
      <c r="O13" s="150"/>
      <c r="P13" s="150"/>
      <c r="Q13" s="96"/>
      <c r="R13" s="150"/>
      <c r="S13" s="150"/>
      <c r="T13" s="150"/>
      <c r="U13" s="150"/>
      <c r="V13" s="96"/>
    </row>
    <row r="14" spans="1:22">
      <c r="A14" s="173"/>
      <c r="B14" s="171"/>
      <c r="C14" s="171"/>
      <c r="D14" s="174">
        <f>SUM(D10:D13)</f>
        <v>1580000000</v>
      </c>
      <c r="E14" s="101"/>
      <c r="G14" s="154"/>
      <c r="H14" s="154"/>
      <c r="I14" s="154"/>
      <c r="J14" s="96"/>
      <c r="K14" s="154"/>
      <c r="L14" s="154"/>
      <c r="M14" s="96"/>
      <c r="N14" s="154"/>
      <c r="O14" s="154"/>
      <c r="P14" s="154"/>
      <c r="Q14" s="96"/>
      <c r="R14" s="154"/>
      <c r="S14" s="154"/>
      <c r="T14" s="154"/>
      <c r="U14" s="154"/>
      <c r="V14" s="96"/>
    </row>
    <row r="15" spans="1:22">
      <c r="A15" s="173"/>
      <c r="B15" s="171"/>
      <c r="C15" s="171"/>
      <c r="D15" s="171"/>
      <c r="E15" s="101"/>
      <c r="G15" s="154"/>
      <c r="H15" s="154"/>
      <c r="I15" s="154"/>
      <c r="J15" s="96"/>
      <c r="K15" s="154"/>
      <c r="L15" s="154"/>
      <c r="M15" s="96"/>
      <c r="N15" s="154"/>
      <c r="O15" s="154"/>
      <c r="P15" s="154"/>
      <c r="Q15" s="96"/>
      <c r="R15" s="154"/>
      <c r="S15" s="154"/>
      <c r="T15" s="154"/>
      <c r="U15" s="154"/>
      <c r="V15" s="96"/>
    </row>
    <row r="16" spans="1:22">
      <c r="A16" s="171" t="s">
        <v>129</v>
      </c>
      <c r="B16" s="172">
        <v>41848</v>
      </c>
      <c r="C16" s="171" t="s">
        <v>39</v>
      </c>
      <c r="D16" s="173">
        <v>259000000</v>
      </c>
      <c r="E16" s="101"/>
      <c r="G16" s="138"/>
      <c r="H16" s="138"/>
      <c r="I16" s="138"/>
      <c r="J16" s="96"/>
      <c r="K16" s="138"/>
      <c r="L16" s="138"/>
      <c r="M16" s="96"/>
      <c r="N16" s="138"/>
      <c r="O16" s="138"/>
      <c r="P16" s="138"/>
      <c r="Q16" s="96"/>
      <c r="R16" s="138"/>
      <c r="S16" s="138"/>
      <c r="T16" s="138"/>
      <c r="U16" s="138"/>
      <c r="V16" s="96"/>
    </row>
    <row r="17" spans="1:22">
      <c r="A17" s="171" t="s">
        <v>130</v>
      </c>
      <c r="B17" s="172">
        <v>41848</v>
      </c>
      <c r="C17" s="171" t="s">
        <v>39</v>
      </c>
      <c r="D17" s="173">
        <v>350000000</v>
      </c>
      <c r="E17" s="101"/>
      <c r="G17" s="138"/>
      <c r="H17" s="138"/>
      <c r="I17" s="138"/>
      <c r="J17" s="96"/>
      <c r="K17" s="138"/>
      <c r="L17" s="138"/>
      <c r="M17" s="96"/>
      <c r="N17" s="138"/>
      <c r="O17" s="138"/>
      <c r="P17" s="138"/>
      <c r="Q17" s="96"/>
      <c r="R17" s="138"/>
      <c r="S17" s="138"/>
      <c r="T17" s="138"/>
      <c r="U17" s="138"/>
      <c r="V17" s="96"/>
    </row>
    <row r="18" spans="1:22">
      <c r="A18" s="171" t="s">
        <v>131</v>
      </c>
      <c r="B18" s="172">
        <v>41849</v>
      </c>
      <c r="C18" s="171" t="s">
        <v>39</v>
      </c>
      <c r="D18" s="173">
        <v>350000000</v>
      </c>
      <c r="E18" s="101"/>
      <c r="G18" s="86"/>
      <c r="H18" s="99"/>
      <c r="I18" s="86"/>
      <c r="J18" s="100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>
      <c r="A19" s="171" t="s">
        <v>132</v>
      </c>
      <c r="B19" s="172">
        <v>41851</v>
      </c>
      <c r="C19" s="171" t="s">
        <v>39</v>
      </c>
      <c r="D19" s="173">
        <v>300000000</v>
      </c>
      <c r="E19" s="101"/>
      <c r="G19" s="86"/>
      <c r="H19" s="99"/>
      <c r="I19" s="86"/>
      <c r="J19" s="100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>
      <c r="A20" s="171" t="s">
        <v>150</v>
      </c>
      <c r="B20" s="172">
        <v>41863</v>
      </c>
      <c r="C20" s="171" t="s">
        <v>39</v>
      </c>
      <c r="D20" s="173">
        <v>500000000</v>
      </c>
      <c r="E20" s="101"/>
      <c r="G20" s="86"/>
      <c r="H20" s="99"/>
      <c r="I20" s="86"/>
      <c r="J20" s="100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>
      <c r="A21" s="171" t="s">
        <v>151</v>
      </c>
      <c r="B21" s="172">
        <v>41864</v>
      </c>
      <c r="C21" s="171" t="s">
        <v>39</v>
      </c>
      <c r="D21" s="173">
        <v>300000000</v>
      </c>
      <c r="E21" s="101"/>
      <c r="G21" s="86"/>
      <c r="H21" s="99"/>
      <c r="I21" s="86"/>
      <c r="J21" s="100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>
      <c r="A22" s="171" t="s">
        <v>152</v>
      </c>
      <c r="B22" s="172">
        <v>41869</v>
      </c>
      <c r="C22" s="171" t="s">
        <v>39</v>
      </c>
      <c r="D22" s="173">
        <v>500000000</v>
      </c>
      <c r="E22" s="101"/>
      <c r="G22" s="86"/>
      <c r="H22" s="99"/>
      <c r="I22" s="86"/>
      <c r="J22" s="100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>
      <c r="A23" s="171" t="s">
        <v>153</v>
      </c>
      <c r="B23" s="172">
        <v>41851</v>
      </c>
      <c r="C23" s="171" t="s">
        <v>39</v>
      </c>
      <c r="D23" s="173">
        <v>500000000</v>
      </c>
      <c r="E23" s="101"/>
      <c r="G23" s="86"/>
      <c r="H23" s="99"/>
      <c r="I23" s="86"/>
      <c r="J23" s="100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>
      <c r="A24" s="171" t="s">
        <v>154</v>
      </c>
      <c r="B24" s="172">
        <v>41851</v>
      </c>
      <c r="C24" s="171" t="s">
        <v>39</v>
      </c>
      <c r="D24" s="173">
        <v>100000000</v>
      </c>
      <c r="E24" s="101"/>
      <c r="G24" s="86"/>
      <c r="H24" s="99"/>
      <c r="I24" s="86"/>
      <c r="J24" s="100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>
      <c r="A25" s="171" t="s">
        <v>155</v>
      </c>
      <c r="B25" s="172">
        <v>41851</v>
      </c>
      <c r="C25" s="171" t="s">
        <v>39</v>
      </c>
      <c r="D25" s="173">
        <v>1400000000</v>
      </c>
      <c r="E25" s="101"/>
      <c r="G25" s="86"/>
      <c r="H25" s="99"/>
      <c r="I25" s="86"/>
      <c r="J25" s="100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>
      <c r="A26" s="171" t="s">
        <v>156</v>
      </c>
      <c r="B26" s="172">
        <v>41851</v>
      </c>
      <c r="C26" s="171" t="s">
        <v>39</v>
      </c>
      <c r="D26" s="173">
        <v>700000000</v>
      </c>
      <c r="E26" s="101"/>
      <c r="G26" s="86"/>
      <c r="H26" s="99"/>
      <c r="I26" s="86"/>
      <c r="J26" s="100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>
      <c r="A27" s="171" t="s">
        <v>157</v>
      </c>
      <c r="B27" s="172">
        <v>41876</v>
      </c>
      <c r="C27" s="171" t="s">
        <v>39</v>
      </c>
      <c r="D27" s="173">
        <v>100000000</v>
      </c>
      <c r="E27" s="101"/>
      <c r="G27" s="86"/>
      <c r="H27" s="99"/>
      <c r="I27" s="86"/>
      <c r="J27" s="100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>
      <c r="A28" s="171" t="s">
        <v>158</v>
      </c>
      <c r="B28" s="172">
        <v>41878</v>
      </c>
      <c r="C28" s="171" t="s">
        <v>39</v>
      </c>
      <c r="D28" s="173">
        <v>300000000</v>
      </c>
      <c r="E28" s="101"/>
      <c r="G28" s="86"/>
      <c r="H28" s="99"/>
      <c r="I28" s="86"/>
      <c r="J28" s="100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>
      <c r="A29" s="171" t="s">
        <v>159</v>
      </c>
      <c r="B29" s="172">
        <v>41877</v>
      </c>
      <c r="C29" s="171" t="s">
        <v>39</v>
      </c>
      <c r="D29" s="173">
        <v>350000000</v>
      </c>
      <c r="E29" s="101"/>
      <c r="G29" s="86"/>
      <c r="H29" s="99"/>
      <c r="I29" s="86"/>
      <c r="J29" s="100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>
      <c r="A30" s="171" t="s">
        <v>160</v>
      </c>
      <c r="B30" s="172">
        <v>41851</v>
      </c>
      <c r="C30" s="171" t="s">
        <v>39</v>
      </c>
      <c r="D30" s="173">
        <v>1370000000.0000002</v>
      </c>
      <c r="E30" s="101"/>
      <c r="G30" s="86"/>
      <c r="H30" s="99"/>
      <c r="I30" s="86"/>
      <c r="J30" s="10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>
      <c r="A31" s="171" t="s">
        <v>161</v>
      </c>
      <c r="B31" s="172">
        <v>41851</v>
      </c>
      <c r="C31" s="171" t="s">
        <v>39</v>
      </c>
      <c r="D31" s="173">
        <v>300000000</v>
      </c>
      <c r="E31" s="101"/>
      <c r="G31" s="86"/>
      <c r="H31" s="99"/>
      <c r="I31" s="86"/>
      <c r="J31" s="100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>
      <c r="A32" s="171" t="s">
        <v>162</v>
      </c>
      <c r="B32" s="172">
        <v>41852</v>
      </c>
      <c r="C32" s="171" t="s">
        <v>39</v>
      </c>
      <c r="D32" s="173">
        <v>750000000.00000012</v>
      </c>
      <c r="E32" s="101"/>
      <c r="G32" s="86"/>
      <c r="H32" s="99"/>
      <c r="I32" s="86"/>
      <c r="J32" s="100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>
      <c r="A33" s="171" t="s">
        <v>163</v>
      </c>
      <c r="B33" s="172">
        <v>41856</v>
      </c>
      <c r="C33" s="171" t="s">
        <v>39</v>
      </c>
      <c r="D33" s="173">
        <v>3000000000</v>
      </c>
      <c r="E33" s="101"/>
      <c r="G33" s="86"/>
      <c r="H33" s="99"/>
      <c r="I33" s="86"/>
      <c r="J33" s="100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>
      <c r="A34" s="86"/>
      <c r="B34" s="112"/>
      <c r="C34" s="87"/>
      <c r="D34" s="114"/>
      <c r="E34" s="101"/>
      <c r="G34" s="86"/>
      <c r="H34" s="99"/>
      <c r="I34" s="86"/>
      <c r="J34" s="100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>
      <c r="A35" s="86"/>
      <c r="B35" s="112"/>
      <c r="C35" s="87"/>
      <c r="D35" s="119">
        <f>SUM(D16:D34)</f>
        <v>11429000000</v>
      </c>
      <c r="E35" s="101"/>
      <c r="G35" s="86"/>
      <c r="H35" s="99"/>
      <c r="I35" s="86"/>
      <c r="J35" s="100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>
      <c r="A36" s="86"/>
      <c r="B36" s="112"/>
      <c r="C36" s="87"/>
      <c r="D36" s="114"/>
      <c r="E36" s="101"/>
      <c r="G36" s="86"/>
      <c r="H36" s="99"/>
      <c r="I36" s="86"/>
      <c r="J36" s="100"/>
      <c r="K36" s="96"/>
      <c r="L36" s="163"/>
      <c r="M36" s="163"/>
      <c r="N36" s="163"/>
      <c r="O36" s="96"/>
      <c r="P36" s="98"/>
      <c r="Q36" s="96"/>
      <c r="R36" s="96"/>
      <c r="S36" s="96"/>
      <c r="T36" s="164"/>
      <c r="U36" s="164"/>
      <c r="V36" s="164"/>
    </row>
    <row r="37" spans="1:22">
      <c r="A37" s="86"/>
      <c r="B37" s="112"/>
      <c r="C37" s="87"/>
      <c r="D37" s="114"/>
      <c r="E37" s="101"/>
      <c r="G37" s="86"/>
      <c r="H37" s="99"/>
      <c r="I37" s="86"/>
      <c r="J37" s="10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>
      <c r="A38" s="86"/>
      <c r="B38" s="112"/>
      <c r="C38" s="87"/>
      <c r="D38" s="114"/>
      <c r="E38" s="101"/>
      <c r="G38" s="86"/>
      <c r="H38" s="99"/>
      <c r="I38" s="86"/>
      <c r="J38" s="100"/>
      <c r="K38" s="96"/>
      <c r="L38" s="163"/>
      <c r="M38" s="163"/>
      <c r="N38" s="163"/>
      <c r="O38" s="96"/>
      <c r="P38" s="98"/>
      <c r="Q38" s="96"/>
      <c r="R38" s="96"/>
      <c r="S38" s="96"/>
      <c r="T38" s="164"/>
      <c r="U38" s="164"/>
      <c r="V38" s="164"/>
    </row>
    <row r="39" spans="1:22">
      <c r="A39" s="86"/>
      <c r="B39" s="112"/>
      <c r="C39" s="87"/>
      <c r="D39" s="114"/>
      <c r="E39" s="101"/>
      <c r="G39" s="86"/>
      <c r="H39" s="99"/>
      <c r="I39" s="86"/>
      <c r="J39" s="100"/>
      <c r="K39" s="96"/>
      <c r="L39" s="106"/>
      <c r="M39" s="106"/>
      <c r="N39" s="106"/>
      <c r="O39" s="96"/>
      <c r="P39" s="98"/>
      <c r="Q39" s="96"/>
      <c r="R39" s="96"/>
      <c r="S39" s="96"/>
      <c r="T39" s="107"/>
      <c r="U39" s="107"/>
      <c r="V39" s="107"/>
    </row>
    <row r="40" spans="1:22">
      <c r="A40" s="86"/>
      <c r="B40" s="112"/>
      <c r="C40" s="87"/>
      <c r="D40" s="114"/>
      <c r="E40" s="101"/>
      <c r="G40" s="86"/>
      <c r="H40" s="99"/>
      <c r="I40" s="86"/>
      <c r="J40" s="100"/>
      <c r="K40" s="96"/>
      <c r="L40" s="106"/>
      <c r="M40" s="106"/>
      <c r="N40" s="106"/>
      <c r="O40" s="96"/>
      <c r="P40" s="98"/>
      <c r="Q40" s="96"/>
      <c r="R40" s="96"/>
      <c r="S40" s="96"/>
      <c r="T40" s="107"/>
      <c r="U40" s="107"/>
      <c r="V40" s="107"/>
    </row>
    <row r="41" spans="1:22">
      <c r="A41" s="86"/>
      <c r="B41" s="112"/>
      <c r="C41" s="87"/>
      <c r="D41" s="114"/>
      <c r="E41" s="71"/>
      <c r="G41" s="86"/>
      <c r="H41" s="99"/>
      <c r="I41" s="86"/>
      <c r="J41" s="100"/>
      <c r="K41" s="96"/>
      <c r="L41" s="106"/>
      <c r="M41" s="106"/>
      <c r="N41" s="106"/>
      <c r="O41" s="96"/>
      <c r="P41" s="98"/>
      <c r="Q41" s="96"/>
      <c r="R41" s="96"/>
      <c r="S41" s="96"/>
      <c r="T41" s="107"/>
      <c r="U41" s="107"/>
      <c r="V41" s="107"/>
    </row>
    <row r="42" spans="1:22">
      <c r="A42" s="86"/>
      <c r="B42" s="112"/>
      <c r="C42" s="87"/>
      <c r="D42" s="114"/>
      <c r="E42" s="71"/>
      <c r="G42" s="86"/>
      <c r="H42" s="99"/>
      <c r="I42" s="86"/>
      <c r="J42" s="100"/>
      <c r="K42" s="96"/>
      <c r="L42" s="115"/>
      <c r="M42" s="115"/>
      <c r="N42" s="115"/>
      <c r="O42" s="96"/>
      <c r="P42" s="98"/>
      <c r="Q42" s="96"/>
      <c r="R42" s="96"/>
      <c r="S42" s="96"/>
      <c r="T42" s="116"/>
      <c r="U42" s="116"/>
      <c r="V42" s="116"/>
    </row>
    <row r="43" spans="1:22">
      <c r="A43" s="86"/>
      <c r="B43" s="112"/>
      <c r="C43" s="87"/>
      <c r="D43" s="114"/>
      <c r="E43" s="71"/>
      <c r="G43" s="86"/>
      <c r="H43" s="99"/>
      <c r="I43" s="86"/>
      <c r="J43" s="100"/>
      <c r="K43" s="96"/>
      <c r="L43" s="106"/>
      <c r="M43" s="106"/>
      <c r="N43" s="106"/>
      <c r="O43" s="96"/>
      <c r="P43" s="98"/>
      <c r="Q43" s="96"/>
      <c r="R43" s="96"/>
      <c r="S43" s="96"/>
      <c r="T43" s="107"/>
      <c r="U43" s="107"/>
      <c r="V43" s="107"/>
    </row>
    <row r="44" spans="1:22">
      <c r="A44" s="86"/>
      <c r="B44" s="112"/>
      <c r="C44" s="87"/>
      <c r="D44" s="114"/>
      <c r="E44" s="71"/>
      <c r="G44" s="86"/>
      <c r="H44" s="99"/>
      <c r="I44" s="86"/>
      <c r="J44" s="100"/>
      <c r="K44" s="96"/>
      <c r="L44" s="106"/>
      <c r="M44" s="106"/>
      <c r="N44" s="106"/>
      <c r="O44" s="96"/>
      <c r="P44" s="98"/>
      <c r="Q44" s="96"/>
      <c r="R44" s="96"/>
      <c r="S44" s="96"/>
      <c r="T44" s="107"/>
      <c r="U44" s="107"/>
      <c r="V44" s="107"/>
    </row>
    <row r="45" spans="1:22">
      <c r="A45" s="86"/>
      <c r="B45" s="112"/>
      <c r="C45" s="87"/>
      <c r="D45" s="114"/>
      <c r="E45" s="71"/>
      <c r="G45" s="86"/>
      <c r="H45" s="99"/>
      <c r="I45" s="86"/>
      <c r="J45" s="100"/>
      <c r="K45" s="96"/>
      <c r="L45" s="106"/>
      <c r="M45" s="106"/>
      <c r="N45" s="106"/>
      <c r="O45" s="96"/>
      <c r="P45" s="98"/>
      <c r="Q45" s="96"/>
      <c r="R45" s="96"/>
      <c r="S45" s="96"/>
      <c r="T45" s="107"/>
      <c r="U45" s="107"/>
      <c r="V45" s="107"/>
    </row>
    <row r="46" spans="1:22">
      <c r="A46" s="86"/>
      <c r="B46" s="112"/>
      <c r="C46" s="87"/>
      <c r="D46" s="114"/>
      <c r="E46" s="71"/>
      <c r="G46" s="86"/>
      <c r="H46" s="99"/>
      <c r="I46" s="86"/>
      <c r="J46" s="100"/>
      <c r="K46" s="96"/>
      <c r="L46" s="106"/>
      <c r="M46" s="106"/>
      <c r="N46" s="106"/>
      <c r="O46" s="96"/>
      <c r="P46" s="98"/>
      <c r="Q46" s="96"/>
      <c r="R46" s="96"/>
      <c r="S46" s="96"/>
      <c r="T46" s="107"/>
      <c r="U46" s="107"/>
      <c r="V46" s="107"/>
    </row>
    <row r="47" spans="1:22">
      <c r="A47" s="86"/>
      <c r="B47" s="112"/>
      <c r="C47" s="87"/>
      <c r="D47" s="114"/>
      <c r="E47" s="71"/>
      <c r="G47" s="86"/>
      <c r="H47" s="99"/>
      <c r="I47" s="86"/>
      <c r="J47" s="100"/>
      <c r="K47" s="96"/>
      <c r="L47" s="106"/>
      <c r="M47" s="106"/>
      <c r="N47" s="106"/>
      <c r="O47" s="96"/>
      <c r="P47" s="98"/>
      <c r="Q47" s="96"/>
      <c r="R47" s="96"/>
      <c r="S47" s="96"/>
      <c r="T47" s="107"/>
      <c r="U47" s="107"/>
      <c r="V47" s="107"/>
    </row>
    <row r="48" spans="1:22">
      <c r="A48" s="86"/>
      <c r="B48" s="112"/>
      <c r="C48" s="87"/>
      <c r="D48" s="119"/>
      <c r="E48" s="71"/>
      <c r="G48" s="86"/>
      <c r="H48" s="99"/>
      <c r="I48" s="86"/>
      <c r="J48" s="100"/>
      <c r="K48" s="96"/>
      <c r="L48" s="106"/>
      <c r="M48" s="106"/>
      <c r="N48" s="106"/>
      <c r="O48" s="96"/>
      <c r="P48" s="98"/>
      <c r="Q48" s="96"/>
      <c r="R48" s="96"/>
      <c r="S48" s="96"/>
      <c r="T48" s="107"/>
      <c r="U48" s="107"/>
      <c r="V48" s="107"/>
    </row>
    <row r="49" spans="1:28">
      <c r="A49" s="86"/>
      <c r="B49" s="112"/>
      <c r="C49" s="87"/>
      <c r="D49" s="114"/>
      <c r="G49" s="86"/>
      <c r="H49" s="99"/>
      <c r="I49" s="86"/>
      <c r="J49" s="100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</row>
    <row r="50" spans="1:28">
      <c r="A50" s="50"/>
      <c r="B50" s="54"/>
      <c r="C50" s="51"/>
      <c r="D50" s="37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161"/>
      <c r="T50" s="161"/>
      <c r="U50" s="161"/>
      <c r="V50" s="161"/>
    </row>
    <row r="51" spans="1:28">
      <c r="A51" s="50"/>
      <c r="B51" s="54"/>
      <c r="C51" s="51"/>
      <c r="D51" s="36"/>
    </row>
    <row r="52" spans="1:28">
      <c r="A52" s="50"/>
      <c r="B52" s="54"/>
      <c r="C52" s="51"/>
      <c r="D52" s="37"/>
    </row>
    <row r="53" spans="1:28">
      <c r="A53" s="50"/>
      <c r="B53" s="54"/>
      <c r="C53" s="51"/>
      <c r="D53" s="37"/>
    </row>
    <row r="54" spans="1:28" s="2" customFormat="1" ht="15.75">
      <c r="A54" s="1" t="s">
        <v>145</v>
      </c>
      <c r="D54" s="40"/>
      <c r="AA54" s="69"/>
      <c r="AB54" s="70"/>
    </row>
    <row r="55" spans="1:28" s="2" customFormat="1" ht="19.5" customHeight="1">
      <c r="A55" s="3" t="s">
        <v>0</v>
      </c>
      <c r="B55" s="53" t="s">
        <v>36</v>
      </c>
      <c r="C55" s="35" t="s">
        <v>37</v>
      </c>
      <c r="D55" s="89" t="s">
        <v>38</v>
      </c>
      <c r="F55" s="13" t="s">
        <v>1</v>
      </c>
      <c r="K55" s="13" t="s">
        <v>92</v>
      </c>
      <c r="L55" s="82"/>
    </row>
    <row r="56" spans="1:28">
      <c r="A56" s="50"/>
      <c r="B56" s="54"/>
      <c r="C56" s="51"/>
      <c r="D56" s="37"/>
      <c r="F56" s="2"/>
    </row>
    <row r="57" spans="1:28">
      <c r="A57" s="50" t="s">
        <v>76</v>
      </c>
      <c r="B57" s="52">
        <v>42259</v>
      </c>
      <c r="C57" s="73" t="s">
        <v>39</v>
      </c>
      <c r="D57" s="37">
        <v>3500119000</v>
      </c>
      <c r="E57" s="2"/>
      <c r="F57" s="80" t="s">
        <v>77</v>
      </c>
      <c r="K57" t="s">
        <v>83</v>
      </c>
      <c r="L57" s="81">
        <v>2792722412.8299999</v>
      </c>
    </row>
    <row r="58" spans="1:28">
      <c r="A58" s="50" t="s">
        <v>68</v>
      </c>
      <c r="B58" s="72">
        <v>42790</v>
      </c>
      <c r="C58" s="73" t="s">
        <v>39</v>
      </c>
      <c r="D58" s="76">
        <v>3274649000</v>
      </c>
      <c r="F58" s="21" t="s">
        <v>69</v>
      </c>
      <c r="K58" t="s">
        <v>83</v>
      </c>
      <c r="L58" s="81">
        <v>2511619113.3600001</v>
      </c>
    </row>
    <row r="59" spans="1:28">
      <c r="A59" s="50"/>
      <c r="B59" s="54"/>
      <c r="C59" s="51"/>
      <c r="D59" s="37"/>
      <c r="E59" s="2"/>
      <c r="F59" s="80"/>
    </row>
    <row r="60" spans="1:28">
      <c r="A60" s="50"/>
      <c r="B60" s="54"/>
      <c r="C60" s="51"/>
      <c r="D60" s="36">
        <f>SUM(D57:D59)</f>
        <v>6774768000</v>
      </c>
      <c r="E60" s="2"/>
      <c r="L60" s="83">
        <f>SUM(L57:L59)</f>
        <v>5304341526.1900005</v>
      </c>
    </row>
    <row r="61" spans="1:28">
      <c r="A61" s="50"/>
      <c r="B61" s="54"/>
      <c r="C61" s="51"/>
      <c r="D61" s="37"/>
      <c r="E61" s="2"/>
    </row>
    <row r="62" spans="1:28">
      <c r="A62" s="50"/>
      <c r="B62" s="54"/>
      <c r="C62" s="51"/>
      <c r="D62" s="37"/>
    </row>
    <row r="63" spans="1:28">
      <c r="A63" s="21"/>
      <c r="C63" s="73"/>
      <c r="D63" s="37"/>
      <c r="E63" s="2"/>
      <c r="F63" s="80"/>
      <c r="L63" s="81"/>
    </row>
    <row r="64" spans="1:28">
      <c r="A64" s="50"/>
      <c r="B64" s="54"/>
      <c r="C64" s="51"/>
      <c r="D64" s="37"/>
      <c r="E64" s="38"/>
    </row>
    <row r="65" spans="1:5">
      <c r="A65" s="50"/>
      <c r="B65" s="54"/>
      <c r="C65" s="51"/>
      <c r="D65" s="37"/>
      <c r="E65" s="38"/>
    </row>
    <row r="66" spans="1:5">
      <c r="A66" s="50"/>
      <c r="B66" s="54"/>
      <c r="C66" s="51"/>
      <c r="D66" s="37"/>
    </row>
    <row r="67" spans="1:5">
      <c r="A67" s="50"/>
      <c r="B67" s="54"/>
      <c r="C67" s="51"/>
      <c r="D67" s="37"/>
    </row>
    <row r="68" spans="1:5">
      <c r="A68" s="50"/>
      <c r="B68" s="54"/>
      <c r="C68" s="51"/>
      <c r="D68" s="37"/>
    </row>
    <row r="69" spans="1:5">
      <c r="A69" s="50"/>
      <c r="B69" s="54"/>
      <c r="C69" s="51"/>
      <c r="D69" s="37"/>
    </row>
    <row r="70" spans="1:5">
      <c r="A70" s="50"/>
      <c r="B70" s="54"/>
      <c r="C70" s="51"/>
      <c r="D70" s="37"/>
    </row>
    <row r="71" spans="1:5">
      <c r="A71" s="50"/>
      <c r="B71" s="54"/>
      <c r="C71" s="51"/>
      <c r="D71" s="37"/>
    </row>
    <row r="72" spans="1:5">
      <c r="A72" s="50"/>
      <c r="B72" s="54"/>
      <c r="C72" s="51"/>
      <c r="D72" s="37"/>
    </row>
    <row r="73" spans="1:5">
      <c r="A73" s="50"/>
      <c r="B73" s="54"/>
      <c r="C73" s="51"/>
      <c r="D73" s="37"/>
    </row>
    <row r="74" spans="1:5">
      <c r="A74" s="50"/>
      <c r="B74" s="54"/>
      <c r="C74" s="51"/>
      <c r="D74" s="37"/>
    </row>
    <row r="75" spans="1:5">
      <c r="A75" s="50"/>
      <c r="B75" s="54"/>
      <c r="C75" s="51"/>
      <c r="D75" s="37"/>
    </row>
    <row r="76" spans="1:5">
      <c r="A76" s="50"/>
      <c r="B76" s="54"/>
      <c r="C76" s="51"/>
      <c r="D76" s="37"/>
    </row>
    <row r="77" spans="1:5">
      <c r="A77" s="50"/>
      <c r="B77" s="54"/>
      <c r="C77" s="51"/>
      <c r="D77" s="37"/>
    </row>
    <row r="78" spans="1:5">
      <c r="A78" s="50"/>
      <c r="B78" s="54"/>
      <c r="C78" s="51"/>
      <c r="D78" s="37"/>
    </row>
    <row r="79" spans="1:5">
      <c r="A79" s="50"/>
      <c r="B79" s="54"/>
      <c r="C79" s="51"/>
      <c r="D79" s="37"/>
    </row>
    <row r="80" spans="1:5">
      <c r="D80" s="37"/>
    </row>
    <row r="81" spans="4:4">
      <c r="D81" s="37"/>
    </row>
    <row r="86" spans="4:4">
      <c r="D86" s="36"/>
    </row>
  </sheetData>
  <mergeCells count="9">
    <mergeCell ref="S50:V50"/>
    <mergeCell ref="G8:I8"/>
    <mergeCell ref="K8:L8"/>
    <mergeCell ref="N8:P8"/>
    <mergeCell ref="R8:U8"/>
    <mergeCell ref="L38:N38"/>
    <mergeCell ref="T38:V38"/>
    <mergeCell ref="L36:N36"/>
    <mergeCell ref="T36:V36"/>
  </mergeCells>
  <phoneticPr fontId="8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L16" sqref="L16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165</v>
      </c>
      <c r="O2" s="14"/>
      <c r="P2" s="14"/>
      <c r="Q2" s="14"/>
      <c r="R2" s="14"/>
      <c r="S2" s="14"/>
      <c r="T2" s="14"/>
      <c r="U2" s="14"/>
    </row>
    <row r="3" spans="1:21" ht="16.5" customHeight="1">
      <c r="B3" s="77" t="s">
        <v>86</v>
      </c>
      <c r="O3" s="14"/>
      <c r="P3" s="14"/>
      <c r="Q3" s="14"/>
      <c r="R3" s="14"/>
      <c r="S3" s="14"/>
      <c r="T3" s="14"/>
      <c r="U3" s="14"/>
    </row>
    <row r="4" spans="1:21" ht="16.5" customHeight="1">
      <c r="B4" s="77"/>
      <c r="O4" s="14"/>
      <c r="P4" s="14"/>
      <c r="Q4" s="14"/>
      <c r="R4" s="14"/>
      <c r="S4" s="14"/>
      <c r="T4" s="14"/>
      <c r="U4" s="14"/>
    </row>
    <row r="5" spans="1:21" ht="26.25" customHeight="1">
      <c r="A5" s="105"/>
      <c r="B5" s="165" t="s">
        <v>23</v>
      </c>
      <c r="C5" s="165"/>
      <c r="D5" s="165"/>
      <c r="E5" s="104" t="s">
        <v>16</v>
      </c>
      <c r="F5" s="104" t="s">
        <v>17</v>
      </c>
      <c r="G5" s="104" t="s">
        <v>18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19</v>
      </c>
      <c r="D6" s="7">
        <v>1</v>
      </c>
      <c r="E6" s="18">
        <f>G6+F6</f>
        <v>70.678505915946715</v>
      </c>
      <c r="F6" s="18"/>
      <c r="G6" s="18">
        <v>70.678505915946715</v>
      </c>
      <c r="H6" s="92"/>
      <c r="I6" s="14"/>
      <c r="J6" s="14"/>
      <c r="K6" s="14"/>
      <c r="L6" s="26"/>
      <c r="M6" s="94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19</v>
      </c>
      <c r="D7" s="7">
        <v>2</v>
      </c>
      <c r="E7" s="18">
        <f t="shared" ref="E7:E13" si="0">G7+F7</f>
        <v>163.32145295797332</v>
      </c>
      <c r="F7" s="18"/>
      <c r="G7" s="18">
        <v>163.32145295797332</v>
      </c>
      <c r="H7" s="92"/>
      <c r="I7" s="14"/>
      <c r="J7" s="14"/>
      <c r="K7" s="14"/>
      <c r="L7" s="26"/>
      <c r="M7" s="94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19</v>
      </c>
      <c r="D8" s="7">
        <v>3</v>
      </c>
      <c r="E8" s="18">
        <f t="shared" si="0"/>
        <v>2866.7187112485094</v>
      </c>
      <c r="F8" s="18">
        <v>2792.7224128299999</v>
      </c>
      <c r="G8" s="18">
        <v>73.996298418509312</v>
      </c>
      <c r="H8" s="92"/>
      <c r="I8" s="14"/>
      <c r="J8" s="14"/>
      <c r="K8" s="14"/>
      <c r="L8" s="26"/>
      <c r="M8" s="94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19</v>
      </c>
      <c r="D9" s="7">
        <v>4</v>
      </c>
      <c r="E9" s="79">
        <f t="shared" si="0"/>
        <v>242.023678767023</v>
      </c>
      <c r="F9" s="18"/>
      <c r="G9" s="18">
        <v>242.023678767023</v>
      </c>
      <c r="H9" s="92"/>
      <c r="I9" s="14"/>
      <c r="J9" s="14"/>
      <c r="K9" s="14"/>
      <c r="L9" s="26"/>
      <c r="M9" s="94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19</v>
      </c>
      <c r="D10" s="7">
        <v>5</v>
      </c>
      <c r="E10" s="18">
        <f t="shared" si="0"/>
        <v>2524.8858031754926</v>
      </c>
      <c r="F10" s="18">
        <v>2511.61911336</v>
      </c>
      <c r="G10" s="18">
        <v>13.26668981549275</v>
      </c>
      <c r="H10" s="92"/>
      <c r="I10" s="14"/>
      <c r="J10" s="14"/>
      <c r="K10" s="14"/>
      <c r="L10" s="26"/>
      <c r="M10" s="94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19</v>
      </c>
      <c r="D11" s="7">
        <v>10</v>
      </c>
      <c r="E11" s="18">
        <f t="shared" si="0"/>
        <v>81.131615251134861</v>
      </c>
      <c r="F11" s="18"/>
      <c r="G11" s="18">
        <v>81.131615251134861</v>
      </c>
      <c r="H11" s="92"/>
      <c r="I11" s="14"/>
      <c r="J11" s="14"/>
      <c r="K11" s="14"/>
      <c r="L11" s="26"/>
      <c r="M11" s="94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19</v>
      </c>
      <c r="D12" s="7">
        <v>15</v>
      </c>
      <c r="E12" s="79">
        <f t="shared" si="0"/>
        <v>106.6098837531117</v>
      </c>
      <c r="F12" s="18"/>
      <c r="G12" s="18">
        <v>106.6098837531117</v>
      </c>
      <c r="H12" s="92"/>
      <c r="I12" s="14"/>
      <c r="J12" s="14"/>
      <c r="K12" s="14"/>
      <c r="L12" s="26"/>
      <c r="M12" s="94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19</v>
      </c>
      <c r="D13" s="7">
        <v>20</v>
      </c>
      <c r="E13" s="18">
        <f t="shared" si="0"/>
        <v>13.967046924879192</v>
      </c>
      <c r="F13" s="18"/>
      <c r="G13" s="18">
        <v>13.967046924879192</v>
      </c>
      <c r="H13" s="92"/>
      <c r="I13" s="14"/>
      <c r="J13" s="14"/>
      <c r="K13" s="14"/>
      <c r="L13" s="26"/>
      <c r="M13" s="94"/>
      <c r="N13" s="19"/>
      <c r="O13" s="14"/>
      <c r="P13" s="14"/>
      <c r="Q13" s="14"/>
      <c r="R13" s="14"/>
      <c r="S13" s="14"/>
      <c r="T13" s="14"/>
      <c r="U13" s="14"/>
    </row>
    <row r="14" spans="1:21">
      <c r="B14" s="166"/>
      <c r="C14" s="166"/>
      <c r="D14" s="167"/>
      <c r="E14" s="18"/>
      <c r="F14" s="18"/>
      <c r="G14" s="90"/>
      <c r="H14" s="92"/>
      <c r="I14" s="14"/>
      <c r="J14" s="14"/>
      <c r="K14" s="14"/>
      <c r="L14" s="26"/>
      <c r="M14" s="94"/>
      <c r="N14" s="19"/>
      <c r="O14" s="14"/>
      <c r="P14" s="17"/>
      <c r="Q14" s="14"/>
      <c r="R14" s="14"/>
      <c r="S14" s="14"/>
      <c r="T14" s="14"/>
      <c r="U14" s="14"/>
    </row>
    <row r="15" spans="1:21">
      <c r="B15" s="168" t="s">
        <v>16</v>
      </c>
      <c r="C15" s="168"/>
      <c r="D15" s="168"/>
      <c r="E15" s="11">
        <f>SUM(E6:E14)</f>
        <v>6069.3366979940702</v>
      </c>
      <c r="F15" s="11">
        <f>SUM(F6:F14)</f>
        <v>5304.34152619</v>
      </c>
      <c r="G15" s="93">
        <f>SUM(G6:G14)</f>
        <v>764.99517180407088</v>
      </c>
      <c r="H15" s="44"/>
      <c r="L15" s="26"/>
      <c r="M15" s="94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4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4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4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4"/>
      <c r="M19" s="94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4"/>
      <c r="M20" s="94"/>
      <c r="N20" s="19"/>
      <c r="O20" s="14"/>
      <c r="P20" s="14"/>
      <c r="Q20" s="14"/>
      <c r="R20" s="14"/>
      <c r="S20" s="14"/>
      <c r="T20" s="14"/>
      <c r="U20" s="14"/>
    </row>
    <row r="21" spans="2:21">
      <c r="L21" s="84"/>
      <c r="M21" s="94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4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4"/>
      <c r="N23" s="19"/>
      <c r="O23" s="14"/>
      <c r="P23" s="14"/>
      <c r="Q23" s="14"/>
      <c r="R23" s="14"/>
      <c r="S23" s="14"/>
      <c r="T23" s="14"/>
      <c r="U23" s="14"/>
    </row>
    <row r="24" spans="2:21">
      <c r="L24" s="84"/>
      <c r="M24" s="91"/>
      <c r="N24" s="19"/>
    </row>
    <row r="28" spans="2:21">
      <c r="L28" s="97"/>
      <c r="N28" s="68"/>
      <c r="P28" s="95"/>
    </row>
    <row r="29" spans="2:21">
      <c r="L29" s="97"/>
      <c r="N29" s="68"/>
      <c r="P29" s="95"/>
    </row>
    <row r="30" spans="2:21">
      <c r="N30" s="68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90" zoomScaleNormal="90" workbookViewId="0">
      <selection activeCell="G38" sqref="F37:G38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166</v>
      </c>
    </row>
    <row r="3" spans="2:10">
      <c r="B3" s="77" t="s">
        <v>86</v>
      </c>
    </row>
    <row r="5" spans="2:10">
      <c r="B5" s="10" t="s">
        <v>24</v>
      </c>
      <c r="C5" s="10" t="s">
        <v>25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2014</v>
      </c>
      <c r="C7" s="103">
        <v>42.360444794259777</v>
      </c>
      <c r="D7" s="19"/>
      <c r="E7" s="22"/>
      <c r="F7" s="2"/>
      <c r="J7" s="2"/>
    </row>
    <row r="8" spans="2:10">
      <c r="B8" s="26">
        <v>2015</v>
      </c>
      <c r="C8" s="103">
        <v>2911.4484802849715</v>
      </c>
      <c r="D8" s="19"/>
      <c r="E8" s="2"/>
      <c r="F8" s="2"/>
      <c r="J8" s="19"/>
    </row>
    <row r="9" spans="2:10">
      <c r="B9" s="26">
        <v>2016</v>
      </c>
      <c r="C9" s="103">
        <v>103.57164093571537</v>
      </c>
      <c r="D9" s="18"/>
      <c r="E9" s="2"/>
      <c r="F9" s="2"/>
      <c r="J9" s="19"/>
    </row>
    <row r="10" spans="2:10">
      <c r="B10" s="26">
        <v>2017</v>
      </c>
      <c r="C10" s="103">
        <v>2671.6907855667655</v>
      </c>
      <c r="D10" s="19"/>
      <c r="E10" s="2"/>
      <c r="F10" s="2"/>
    </row>
    <row r="11" spans="2:10">
      <c r="B11" s="26">
        <v>2018</v>
      </c>
      <c r="C11" s="103">
        <v>132.92311170010254</v>
      </c>
      <c r="D11" s="19"/>
      <c r="E11" s="2"/>
      <c r="F11" s="2"/>
      <c r="H11" s="24"/>
    </row>
    <row r="12" spans="2:10">
      <c r="B12" s="26">
        <v>2019</v>
      </c>
      <c r="C12" s="103">
        <v>13.784101918289647</v>
      </c>
      <c r="E12" s="2"/>
      <c r="F12" s="2"/>
      <c r="H12" s="24"/>
    </row>
    <row r="13" spans="2:10">
      <c r="B13" s="26">
        <v>2020</v>
      </c>
      <c r="C13" s="103">
        <v>14.719210543271343</v>
      </c>
      <c r="D13" s="19"/>
      <c r="E13" s="2"/>
      <c r="F13" s="2"/>
    </row>
    <row r="14" spans="2:10">
      <c r="B14" s="26">
        <v>2021</v>
      </c>
      <c r="C14" s="103">
        <v>15.718759313223019</v>
      </c>
      <c r="D14" s="19"/>
      <c r="E14" s="2"/>
      <c r="F14" s="2"/>
    </row>
    <row r="15" spans="2:10">
      <c r="B15" s="26">
        <v>2022</v>
      </c>
      <c r="C15" s="103">
        <v>16.787266298140285</v>
      </c>
      <c r="D15" s="19"/>
      <c r="E15" s="2"/>
      <c r="F15" s="2"/>
    </row>
    <row r="16" spans="2:10">
      <c r="B16" s="26">
        <v>2023</v>
      </c>
      <c r="C16" s="103">
        <v>16.389922931615171</v>
      </c>
      <c r="D16" s="19"/>
      <c r="E16" s="2"/>
      <c r="F16" s="2"/>
    </row>
    <row r="17" spans="1:10">
      <c r="B17" s="26">
        <v>2024</v>
      </c>
      <c r="C17" s="103">
        <v>20.690536139991213</v>
      </c>
      <c r="D17" s="19"/>
      <c r="E17" s="2"/>
      <c r="F17" s="2"/>
    </row>
    <row r="18" spans="1:10">
      <c r="B18" s="26">
        <v>2025</v>
      </c>
      <c r="C18" s="103">
        <v>20.456750871284228</v>
      </c>
      <c r="D18" s="19"/>
      <c r="E18" s="2"/>
      <c r="F18" s="2"/>
    </row>
    <row r="19" spans="1:10">
      <c r="B19" s="26">
        <v>2026</v>
      </c>
      <c r="C19" s="103">
        <v>21.853142824718113</v>
      </c>
      <c r="D19" s="19"/>
      <c r="E19" s="2"/>
      <c r="F19" s="2"/>
    </row>
    <row r="20" spans="1:10">
      <c r="B20" s="84">
        <v>2027</v>
      </c>
      <c r="C20" s="103">
        <v>23.34645702884756</v>
      </c>
      <c r="D20" s="19"/>
      <c r="E20" s="2"/>
      <c r="F20" s="2"/>
    </row>
    <row r="21" spans="1:10">
      <c r="B21" s="84">
        <v>2028</v>
      </c>
      <c r="C21" s="103">
        <v>22.801256135598187</v>
      </c>
      <c r="D21" s="19"/>
      <c r="E21" s="2"/>
      <c r="F21" s="2"/>
    </row>
    <row r="22" spans="1:10">
      <c r="B22" s="84">
        <v>2029</v>
      </c>
      <c r="C22" s="103">
        <v>11.797110316298141</v>
      </c>
      <c r="D22" s="19"/>
      <c r="E22" s="2"/>
      <c r="F22" s="2"/>
    </row>
    <row r="23" spans="1:10">
      <c r="B23" s="26">
        <v>2030</v>
      </c>
      <c r="C23" s="103">
        <v>8.9977203909796479</v>
      </c>
      <c r="D23" s="19"/>
      <c r="E23" s="2"/>
      <c r="F23" s="2"/>
    </row>
    <row r="24" spans="1:10">
      <c r="B24" s="26"/>
      <c r="C24" s="103"/>
      <c r="D24" s="19"/>
      <c r="E24" s="2"/>
      <c r="F24" s="2"/>
    </row>
    <row r="25" spans="1:10">
      <c r="B25" s="84"/>
      <c r="C25" s="91"/>
      <c r="D25" s="19"/>
      <c r="E25" s="2"/>
      <c r="F25" s="2"/>
    </row>
    <row r="26" spans="1:10">
      <c r="B26" s="61"/>
      <c r="C26" s="19"/>
      <c r="D26" s="2"/>
      <c r="E26" s="2"/>
      <c r="F26" s="2"/>
    </row>
    <row r="27" spans="1:10">
      <c r="B27" s="26"/>
      <c r="C27" s="19"/>
      <c r="D27" s="2"/>
      <c r="E27" s="2"/>
      <c r="F27" s="2"/>
      <c r="H27" s="68"/>
      <c r="I27" s="2"/>
      <c r="J27" s="2"/>
    </row>
    <row r="28" spans="1:10">
      <c r="B28" s="10"/>
      <c r="D28" s="12"/>
      <c r="J28" s="2"/>
    </row>
    <row r="29" spans="1:10" ht="20.25" customHeight="1">
      <c r="J29" s="2"/>
    </row>
    <row r="30" spans="1:10" ht="15.75">
      <c r="B30" s="6" t="s">
        <v>167</v>
      </c>
    </row>
    <row r="32" spans="1:10" ht="12.75" customHeight="1">
      <c r="A32" s="42"/>
      <c r="B32" s="77" t="s">
        <v>87</v>
      </c>
      <c r="C32" s="175">
        <v>14.388020790000001</v>
      </c>
      <c r="D32" s="48"/>
      <c r="E32" s="43"/>
    </row>
    <row r="33" spans="1:6" ht="12.75" customHeight="1">
      <c r="A33" s="42"/>
      <c r="B33" s="44"/>
      <c r="C33" s="74">
        <f>SUM(C32:C32)</f>
        <v>14.388020790000001</v>
      </c>
      <c r="D33" s="45"/>
      <c r="E33" s="43"/>
    </row>
    <row r="34" spans="1:6">
      <c r="A34" s="42"/>
      <c r="B34" s="46"/>
      <c r="C34" s="47"/>
      <c r="D34" s="47"/>
      <c r="E34" s="42"/>
      <c r="F34" s="16"/>
    </row>
    <row r="35" spans="1:6" ht="28.5" customHeight="1">
      <c r="A35" s="42"/>
      <c r="B35" s="42"/>
      <c r="C35" s="42"/>
      <c r="D35" s="42"/>
      <c r="E35" s="42"/>
    </row>
    <row r="36" spans="1:6">
      <c r="B36" s="75"/>
    </row>
    <row r="149" spans="19:19">
      <c r="S149" s="24"/>
    </row>
    <row r="249" spans="18:21">
      <c r="R249" s="68"/>
    </row>
    <row r="250" spans="18:21">
      <c r="U250" s="68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F5" sqref="F5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168</v>
      </c>
    </row>
    <row r="3" spans="2:20" ht="16.5" customHeight="1">
      <c r="B3" s="77" t="s">
        <v>84</v>
      </c>
    </row>
    <row r="4" spans="2:20" ht="26.25" customHeight="1">
      <c r="B4" s="165" t="s">
        <v>23</v>
      </c>
      <c r="C4" s="165"/>
      <c r="D4" s="165"/>
      <c r="E4" s="104" t="s">
        <v>16</v>
      </c>
      <c r="F4" s="104" t="s">
        <v>17</v>
      </c>
      <c r="G4" s="104" t="s">
        <v>18</v>
      </c>
    </row>
    <row r="5" spans="2:20" ht="12.75" customHeight="1">
      <c r="B5" s="7">
        <v>0</v>
      </c>
      <c r="C5" s="8" t="s">
        <v>19</v>
      </c>
      <c r="D5" s="7">
        <v>1</v>
      </c>
      <c r="E5" s="14">
        <f>F5+G5</f>
        <v>37830.462546160001</v>
      </c>
      <c r="F5" s="14">
        <v>37791.619819</v>
      </c>
      <c r="G5" s="92">
        <v>38.84272716000001</v>
      </c>
      <c r="H5" s="14"/>
    </row>
    <row r="6" spans="2:20">
      <c r="B6" s="7">
        <v>1</v>
      </c>
      <c r="C6" s="8" t="s">
        <v>19</v>
      </c>
      <c r="D6" s="7">
        <v>2</v>
      </c>
      <c r="E6" s="14">
        <f t="shared" ref="E6:E16" si="0">F6+G6</f>
        <v>30390.800428840001</v>
      </c>
      <c r="F6" s="14">
        <v>30347.764999999999</v>
      </c>
      <c r="G6" s="92">
        <v>43.035428840000002</v>
      </c>
      <c r="H6" s="14"/>
    </row>
    <row r="7" spans="2:20">
      <c r="B7" s="7">
        <v>2</v>
      </c>
      <c r="C7" s="8" t="s">
        <v>19</v>
      </c>
      <c r="D7" s="7">
        <v>3</v>
      </c>
      <c r="E7" s="14">
        <f t="shared" si="0"/>
        <v>42856.57962887</v>
      </c>
      <c r="F7" s="14">
        <v>42780.387000000002</v>
      </c>
      <c r="G7" s="92">
        <v>76.192628869999993</v>
      </c>
      <c r="H7" s="14"/>
    </row>
    <row r="8" spans="2:20">
      <c r="B8" s="7">
        <v>3</v>
      </c>
      <c r="C8" s="8" t="s">
        <v>19</v>
      </c>
      <c r="D8" s="7">
        <v>4</v>
      </c>
      <c r="E8" s="14">
        <f t="shared" si="0"/>
        <v>33382.116092379998</v>
      </c>
      <c r="F8" s="14">
        <v>30127.415000000001</v>
      </c>
      <c r="G8" s="92">
        <v>3254.7010923799999</v>
      </c>
      <c r="H8" s="14"/>
    </row>
    <row r="9" spans="2:20">
      <c r="B9" s="7">
        <v>4</v>
      </c>
      <c r="C9" s="8" t="s">
        <v>19</v>
      </c>
      <c r="D9" s="7">
        <v>5</v>
      </c>
      <c r="E9" s="14">
        <f t="shared" si="0"/>
        <v>30455.46133822</v>
      </c>
      <c r="F9" s="14">
        <v>30402.243999999999</v>
      </c>
      <c r="G9" s="92">
        <v>53.217338219999995</v>
      </c>
      <c r="H9" s="14"/>
    </row>
    <row r="10" spans="2:20">
      <c r="B10" s="7">
        <v>5</v>
      </c>
      <c r="C10" s="8" t="s">
        <v>19</v>
      </c>
      <c r="D10" s="7">
        <v>10</v>
      </c>
      <c r="E10" s="14">
        <f t="shared" si="0"/>
        <v>90930.322248250217</v>
      </c>
      <c r="F10" s="14">
        <v>90767.596737000218</v>
      </c>
      <c r="G10" s="92">
        <v>162.72551125000001</v>
      </c>
      <c r="H10" s="14"/>
    </row>
    <row r="11" spans="2:20">
      <c r="B11" s="7">
        <v>10</v>
      </c>
      <c r="C11" s="8" t="s">
        <v>19</v>
      </c>
      <c r="D11" s="7">
        <v>15</v>
      </c>
      <c r="E11" s="14">
        <f t="shared" si="0"/>
        <v>22373.215131080004</v>
      </c>
      <c r="F11" s="14">
        <v>22370.946230000005</v>
      </c>
      <c r="G11" s="92">
        <v>2.26890108</v>
      </c>
      <c r="H11" s="14"/>
    </row>
    <row r="12" spans="2:20">
      <c r="B12" s="7">
        <v>15</v>
      </c>
      <c r="C12" s="8" t="s">
        <v>19</v>
      </c>
      <c r="D12" s="7">
        <v>20</v>
      </c>
      <c r="E12" s="14">
        <f t="shared" si="0"/>
        <v>10064.782307559999</v>
      </c>
      <c r="F12" s="14">
        <v>10048.9</v>
      </c>
      <c r="G12" s="92">
        <v>15.882307559999997</v>
      </c>
      <c r="H12" s="14"/>
    </row>
    <row r="13" spans="2:20">
      <c r="B13" s="7">
        <v>20</v>
      </c>
      <c r="C13" s="8" t="s">
        <v>19</v>
      </c>
      <c r="D13" s="7">
        <v>25</v>
      </c>
      <c r="E13" s="14">
        <f t="shared" si="0"/>
        <v>13697.427000000001</v>
      </c>
      <c r="F13" s="14">
        <v>13697.427000000001</v>
      </c>
      <c r="G13" s="92">
        <v>0</v>
      </c>
      <c r="H13" s="14"/>
    </row>
    <row r="14" spans="2:20">
      <c r="B14" s="7">
        <v>25</v>
      </c>
      <c r="C14" s="8" t="s">
        <v>19</v>
      </c>
      <c r="D14" s="7">
        <v>30</v>
      </c>
      <c r="E14" s="14">
        <f t="shared" si="0"/>
        <v>15220.91</v>
      </c>
      <c r="F14" s="14">
        <v>15220.91</v>
      </c>
      <c r="G14" s="92">
        <v>0</v>
      </c>
      <c r="H14" s="14"/>
    </row>
    <row r="15" spans="2:20">
      <c r="B15" s="7">
        <v>30</v>
      </c>
      <c r="C15" s="144" t="s">
        <v>19</v>
      </c>
      <c r="D15" s="7">
        <v>35</v>
      </c>
      <c r="E15" s="14">
        <f t="shared" si="0"/>
        <v>3725.1869999999999</v>
      </c>
      <c r="F15" s="14">
        <v>3725.1869999999999</v>
      </c>
      <c r="G15" s="92">
        <v>0</v>
      </c>
      <c r="H15" s="14"/>
    </row>
    <row r="16" spans="2:20">
      <c r="B16" s="166" t="s">
        <v>20</v>
      </c>
      <c r="C16" s="166"/>
      <c r="D16" s="167"/>
      <c r="E16" s="14">
        <f t="shared" si="0"/>
        <v>22.491307049999996</v>
      </c>
      <c r="F16" s="14">
        <v>22.491307049999996</v>
      </c>
      <c r="G16" s="92">
        <v>0</v>
      </c>
      <c r="H16" s="14"/>
    </row>
    <row r="17" spans="2:20">
      <c r="B17" s="166"/>
      <c r="C17" s="166"/>
      <c r="D17" s="167"/>
      <c r="E17" s="14"/>
      <c r="F17" s="14"/>
      <c r="G17" s="14"/>
      <c r="H17" s="14"/>
    </row>
    <row r="18" spans="2:20">
      <c r="B18" s="168" t="s">
        <v>16</v>
      </c>
      <c r="C18" s="168"/>
      <c r="D18" s="168"/>
      <c r="E18" s="11">
        <f>SUM(E5:E17)</f>
        <v>330949.75502841012</v>
      </c>
      <c r="F18" s="11">
        <f>SUM(F5:F17)</f>
        <v>327302.88909305021</v>
      </c>
      <c r="G18" s="93">
        <f>SUM(G5:G17)</f>
        <v>3646.8659353599996</v>
      </c>
    </row>
    <row r="19" spans="2:20" ht="46.5" customHeight="1">
      <c r="G19" s="14"/>
    </row>
    <row r="20" spans="2:20" ht="15.75">
      <c r="B20" s="6" t="s">
        <v>169</v>
      </c>
    </row>
    <row r="21" spans="2:20">
      <c r="F21" s="102"/>
    </row>
    <row r="22" spans="2:20">
      <c r="B22" s="7" t="s">
        <v>21</v>
      </c>
      <c r="F22" s="102">
        <v>7.2</v>
      </c>
    </row>
    <row r="23" spans="2:20">
      <c r="B23" s="7" t="s">
        <v>22</v>
      </c>
      <c r="F23" s="102">
        <v>2.8</v>
      </c>
    </row>
    <row r="24" spans="2:20">
      <c r="F24" s="102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9"/>
  <sheetViews>
    <sheetView zoomScale="90" zoomScaleNormal="90" workbookViewId="0">
      <selection activeCell="C26" sqref="C26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20" t="s">
        <v>166</v>
      </c>
      <c r="C2" s="121"/>
      <c r="D2" s="121"/>
      <c r="E2" s="121"/>
      <c r="F2" s="121"/>
      <c r="G2" s="121"/>
      <c r="H2" s="121"/>
      <c r="I2" s="121"/>
    </row>
    <row r="3" spans="2:10">
      <c r="B3" s="122" t="s">
        <v>84</v>
      </c>
      <c r="C3" s="121"/>
      <c r="D3" s="121"/>
      <c r="E3" s="121"/>
      <c r="F3" s="121"/>
      <c r="G3" s="121"/>
      <c r="H3" s="121"/>
      <c r="I3" s="121"/>
    </row>
    <row r="4" spans="2:10">
      <c r="B4" s="121"/>
      <c r="C4" s="121"/>
      <c r="D4" s="121"/>
      <c r="E4" s="121"/>
      <c r="F4" s="121"/>
      <c r="G4" s="121"/>
      <c r="H4" s="121"/>
      <c r="I4" s="121"/>
    </row>
    <row r="5" spans="2:10">
      <c r="B5" s="123" t="s">
        <v>24</v>
      </c>
      <c r="C5" s="123" t="s">
        <v>25</v>
      </c>
      <c r="D5" s="123"/>
      <c r="E5" s="121"/>
      <c r="F5" s="121"/>
      <c r="G5" s="121"/>
      <c r="H5" s="121"/>
      <c r="I5" s="121"/>
    </row>
    <row r="6" spans="2:10" ht="18.75" customHeight="1">
      <c r="B6" s="124"/>
      <c r="C6" s="125"/>
      <c r="D6" s="126"/>
      <c r="E6" s="126"/>
      <c r="F6" s="126"/>
      <c r="G6" s="121"/>
      <c r="H6" s="121"/>
      <c r="I6" s="126"/>
      <c r="J6" s="2"/>
    </row>
    <row r="7" spans="2:10" ht="12.75" customHeight="1">
      <c r="B7" s="124">
        <v>2014</v>
      </c>
      <c r="C7" s="142">
        <v>12457.30865576</v>
      </c>
      <c r="D7" s="127"/>
      <c r="E7" s="126"/>
      <c r="F7" s="126"/>
      <c r="G7" s="121"/>
      <c r="H7" s="121"/>
      <c r="I7" s="126"/>
      <c r="J7" s="2"/>
    </row>
    <row r="8" spans="2:10" ht="12.75" customHeight="1">
      <c r="B8" s="124">
        <v>2015</v>
      </c>
      <c r="C8" s="142">
        <v>40497.875572180004</v>
      </c>
      <c r="D8" s="127"/>
      <c r="E8" s="126"/>
      <c r="F8" s="126"/>
      <c r="G8" s="121"/>
      <c r="H8" s="121"/>
      <c r="I8" s="126"/>
      <c r="J8" s="2"/>
    </row>
    <row r="9" spans="2:10" ht="12.75" customHeight="1">
      <c r="B9" s="124">
        <v>2016</v>
      </c>
      <c r="C9" s="142">
        <v>30013.215386060001</v>
      </c>
      <c r="D9" s="127"/>
      <c r="E9" s="126"/>
      <c r="F9" s="128"/>
      <c r="G9" s="121"/>
      <c r="H9" s="121"/>
      <c r="I9" s="126"/>
      <c r="J9" s="2"/>
    </row>
    <row r="10" spans="2:10" ht="12.75" customHeight="1">
      <c r="B10" s="124">
        <v>2017</v>
      </c>
      <c r="C10" s="142">
        <v>45984.523603380003</v>
      </c>
      <c r="D10" s="127"/>
      <c r="E10" s="126"/>
      <c r="F10" s="128"/>
      <c r="G10" s="121"/>
      <c r="H10" s="121"/>
      <c r="I10" s="126"/>
      <c r="J10" s="2"/>
    </row>
    <row r="11" spans="2:10" ht="12.75" customHeight="1">
      <c r="B11" s="124">
        <v>2018</v>
      </c>
      <c r="C11" s="142">
        <v>30605.255849609999</v>
      </c>
      <c r="D11" s="127"/>
      <c r="E11" s="126"/>
      <c r="F11" s="128"/>
      <c r="G11" s="121"/>
      <c r="H11" s="121"/>
      <c r="I11" s="126"/>
      <c r="J11" s="2"/>
    </row>
    <row r="12" spans="2:10" ht="12.75" customHeight="1">
      <c r="B12" s="124">
        <v>2019</v>
      </c>
      <c r="C12" s="142">
        <v>29427.511753640003</v>
      </c>
      <c r="D12" s="127"/>
      <c r="E12" s="126"/>
      <c r="F12" s="126"/>
      <c r="G12" s="121"/>
      <c r="H12" s="121"/>
      <c r="I12" s="126"/>
      <c r="J12" s="2"/>
    </row>
    <row r="13" spans="2:10" ht="12.75" customHeight="1">
      <c r="B13" s="124">
        <v>2020</v>
      </c>
      <c r="C13" s="142">
        <v>15116.88800882</v>
      </c>
      <c r="D13" s="127"/>
      <c r="E13" s="126"/>
      <c r="F13" s="126"/>
      <c r="G13" s="121"/>
      <c r="H13" s="121"/>
      <c r="I13" s="126"/>
      <c r="J13" s="2"/>
    </row>
    <row r="14" spans="2:10" ht="12.75" customHeight="1">
      <c r="B14" s="124">
        <v>2021</v>
      </c>
      <c r="C14" s="142">
        <v>16526.587813760001</v>
      </c>
      <c r="D14" s="127"/>
      <c r="E14" s="126"/>
      <c r="F14" s="126"/>
      <c r="G14" s="121"/>
      <c r="H14" s="121"/>
      <c r="I14" s="126"/>
      <c r="J14" s="2"/>
    </row>
    <row r="15" spans="2:10" ht="12.75" customHeight="1">
      <c r="B15" s="124">
        <v>2022</v>
      </c>
      <c r="C15" s="142">
        <v>15314.317199269999</v>
      </c>
      <c r="D15" s="127"/>
      <c r="E15" s="126"/>
      <c r="F15" s="126"/>
      <c r="G15" s="121"/>
      <c r="H15" s="121"/>
      <c r="I15" s="110"/>
      <c r="J15" s="2"/>
    </row>
    <row r="16" spans="2:10" ht="12.75" customHeight="1">
      <c r="B16" s="124">
        <v>2023</v>
      </c>
      <c r="C16" s="142">
        <v>29902.258440240017</v>
      </c>
      <c r="D16" s="127"/>
      <c r="E16" s="126"/>
      <c r="F16" s="126"/>
      <c r="G16" s="121"/>
      <c r="H16" s="121"/>
      <c r="I16" s="126"/>
      <c r="J16" s="2"/>
    </row>
    <row r="17" spans="1:10" ht="12.75" customHeight="1">
      <c r="B17" s="124">
        <v>2024</v>
      </c>
      <c r="C17" s="142">
        <v>9342.1320000000014</v>
      </c>
      <c r="D17" s="127"/>
      <c r="E17" s="126"/>
      <c r="F17" s="126"/>
      <c r="G17" s="121"/>
      <c r="H17" s="121"/>
      <c r="I17" s="126"/>
      <c r="J17" s="2"/>
    </row>
    <row r="18" spans="1:10" ht="12.75" customHeight="1">
      <c r="B18" s="124">
        <v>2027</v>
      </c>
      <c r="C18" s="142">
        <v>2.26890108</v>
      </c>
      <c r="D18" s="127"/>
      <c r="E18" s="126"/>
      <c r="F18" s="126"/>
      <c r="G18" s="121"/>
      <c r="H18" s="121"/>
      <c r="I18" s="126"/>
      <c r="J18" s="2"/>
    </row>
    <row r="19" spans="1:10" ht="12.75" customHeight="1">
      <c r="B19" s="124">
        <v>2028</v>
      </c>
      <c r="C19" s="142">
        <v>13028.81423</v>
      </c>
      <c r="D19" s="127"/>
      <c r="E19" s="126"/>
      <c r="F19" s="126"/>
      <c r="G19" s="121"/>
      <c r="H19" s="121"/>
      <c r="I19" s="126"/>
      <c r="J19" s="2"/>
    </row>
    <row r="20" spans="1:10" ht="12.75" customHeight="1">
      <c r="B20" s="129">
        <v>2032</v>
      </c>
      <c r="C20" s="142">
        <v>15.882307559999997</v>
      </c>
      <c r="D20" s="127"/>
      <c r="E20" s="126"/>
      <c r="F20" s="126"/>
      <c r="G20" s="121"/>
      <c r="H20" s="121"/>
      <c r="I20" s="126"/>
      <c r="J20" s="2"/>
    </row>
    <row r="21" spans="1:10" ht="12.75" customHeight="1">
      <c r="B21" s="129">
        <v>2033</v>
      </c>
      <c r="C21" s="142">
        <v>10048.9</v>
      </c>
      <c r="D21" s="127"/>
      <c r="E21" s="126"/>
      <c r="F21" s="126"/>
      <c r="G21" s="121"/>
      <c r="H21" s="121"/>
      <c r="I21" s="126"/>
      <c r="J21" s="2"/>
    </row>
    <row r="22" spans="1:10" ht="12.75" customHeight="1">
      <c r="B22" s="129">
        <v>2037</v>
      </c>
      <c r="C22" s="142">
        <v>13697.427000000001</v>
      </c>
      <c r="D22" s="127"/>
      <c r="E22" s="126"/>
      <c r="F22" s="126"/>
      <c r="G22" s="121"/>
      <c r="H22" s="121"/>
      <c r="I22" s="126"/>
      <c r="J22" s="2"/>
    </row>
    <row r="23" spans="1:10" ht="12.75" customHeight="1">
      <c r="B23" s="124">
        <v>2042</v>
      </c>
      <c r="C23" s="142">
        <v>15220.91</v>
      </c>
      <c r="D23" s="127"/>
      <c r="E23" s="126"/>
      <c r="F23" s="126"/>
      <c r="G23" s="121"/>
      <c r="H23" s="121"/>
      <c r="I23" s="126"/>
      <c r="J23" s="2"/>
    </row>
    <row r="24" spans="1:10" ht="12.75" customHeight="1">
      <c r="B24" s="124">
        <v>2047</v>
      </c>
      <c r="C24" s="125">
        <v>3725.1869999999999</v>
      </c>
      <c r="D24" s="127"/>
      <c r="E24" s="126"/>
      <c r="F24" s="126"/>
      <c r="G24" s="121"/>
      <c r="H24" s="121"/>
      <c r="I24" s="126"/>
      <c r="J24" s="2"/>
    </row>
    <row r="25" spans="1:10">
      <c r="B25" s="129">
        <v>2108</v>
      </c>
      <c r="C25" s="125">
        <v>22.491307049999996</v>
      </c>
      <c r="D25" s="126"/>
      <c r="E25" s="126"/>
      <c r="F25" s="126"/>
      <c r="G25" s="121"/>
      <c r="H25" s="121"/>
      <c r="I25" s="126"/>
      <c r="J25" s="2"/>
    </row>
    <row r="26" spans="1:10">
      <c r="B26" s="123"/>
      <c r="C26" s="176"/>
      <c r="D26" s="176"/>
      <c r="E26" s="126"/>
      <c r="F26" s="121"/>
      <c r="G26" s="121"/>
      <c r="H26" s="121"/>
      <c r="I26" s="121"/>
      <c r="J26" s="2"/>
    </row>
    <row r="27" spans="1:10" ht="20.25" customHeight="1">
      <c r="B27" s="121"/>
      <c r="C27" s="121"/>
      <c r="D27" s="121"/>
      <c r="E27" s="121"/>
      <c r="F27" s="121"/>
      <c r="G27" s="121"/>
      <c r="H27" s="121"/>
      <c r="I27" s="121"/>
      <c r="J27" s="2"/>
    </row>
    <row r="28" spans="1:10" ht="15.75">
      <c r="B28" s="120" t="s">
        <v>167</v>
      </c>
      <c r="C28" s="121"/>
      <c r="D28" s="121"/>
      <c r="E28" s="121"/>
      <c r="F28" s="121"/>
      <c r="G28" s="121"/>
      <c r="H28" s="121"/>
      <c r="I28" s="121"/>
    </row>
    <row r="29" spans="1:10">
      <c r="B29" s="121"/>
      <c r="C29" s="121"/>
      <c r="D29" s="121"/>
      <c r="E29" s="121"/>
      <c r="F29" s="121"/>
      <c r="G29" s="121"/>
      <c r="H29" s="121"/>
      <c r="I29" s="121"/>
    </row>
    <row r="30" spans="1:10">
      <c r="B30" s="130"/>
      <c r="C30" s="131"/>
      <c r="D30" s="132"/>
      <c r="E30" s="121"/>
      <c r="F30" s="121"/>
      <c r="G30" s="121"/>
      <c r="H30" s="121"/>
      <c r="I30" s="121"/>
    </row>
    <row r="31" spans="1:10" ht="12.75" customHeight="1">
      <c r="A31" s="42"/>
      <c r="B31" s="122" t="s">
        <v>17</v>
      </c>
      <c r="C31" s="131">
        <v>12443.7</v>
      </c>
      <c r="D31" s="133"/>
      <c r="E31" s="134"/>
      <c r="F31" s="121"/>
      <c r="G31" s="121"/>
      <c r="H31" s="121"/>
      <c r="I31" s="121"/>
    </row>
    <row r="32" spans="1:10" ht="12.75" customHeight="1">
      <c r="A32" s="42"/>
      <c r="B32" s="130" t="s">
        <v>12</v>
      </c>
      <c r="C32" s="131">
        <v>4050</v>
      </c>
      <c r="D32" s="135"/>
      <c r="E32" s="134"/>
      <c r="F32" s="121"/>
      <c r="G32" s="121"/>
      <c r="H32" s="121"/>
      <c r="I32" s="121"/>
    </row>
    <row r="33" spans="1:9">
      <c r="A33" s="42"/>
      <c r="B33" s="122" t="s">
        <v>105</v>
      </c>
      <c r="C33" s="131">
        <v>100</v>
      </c>
      <c r="D33" s="136"/>
      <c r="E33" s="137"/>
      <c r="F33" s="132"/>
      <c r="G33" s="121"/>
      <c r="H33" s="121"/>
      <c r="I33" s="121"/>
    </row>
    <row r="34" spans="1:9">
      <c r="A34" s="42"/>
      <c r="B34" s="122" t="s">
        <v>87</v>
      </c>
      <c r="C34" s="131">
        <v>3.8</v>
      </c>
      <c r="D34" s="137"/>
      <c r="E34" s="137"/>
      <c r="F34" s="121"/>
      <c r="G34" s="121"/>
      <c r="H34" s="121"/>
      <c r="I34" s="121"/>
    </row>
    <row r="35" spans="1:9">
      <c r="B35" s="75"/>
    </row>
    <row r="148" spans="19:19">
      <c r="S148" s="24"/>
    </row>
    <row r="248" spans="18:21">
      <c r="R248" s="68"/>
    </row>
    <row r="249" spans="18:21">
      <c r="U249" s="68"/>
    </row>
  </sheetData>
  <phoneticPr fontId="8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B3" sqref="B3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170</v>
      </c>
    </row>
    <row r="4" spans="2:11" ht="18">
      <c r="B4" s="60" t="s">
        <v>46</v>
      </c>
      <c r="C4" s="9" t="s">
        <v>48</v>
      </c>
      <c r="D4" s="9" t="s">
        <v>54</v>
      </c>
    </row>
    <row r="5" spans="2:11" ht="13.5" customHeight="1">
      <c r="B5" s="56" t="s">
        <v>47</v>
      </c>
      <c r="C5" s="57" t="s">
        <v>57</v>
      </c>
      <c r="D5" s="9" t="s">
        <v>49</v>
      </c>
    </row>
    <row r="6" spans="2:11" ht="13.5" customHeight="1">
      <c r="B6" s="26"/>
      <c r="C6" s="27"/>
    </row>
    <row r="7" spans="2:11">
      <c r="B7" s="26">
        <v>2014</v>
      </c>
      <c r="C7" s="103">
        <v>19867</v>
      </c>
      <c r="D7" s="63" t="s">
        <v>55</v>
      </c>
      <c r="H7" s="95"/>
      <c r="K7" s="95"/>
    </row>
    <row r="8" spans="2:11">
      <c r="B8" s="26">
        <v>2015</v>
      </c>
      <c r="C8" s="103">
        <v>6117</v>
      </c>
      <c r="D8" s="63" t="s">
        <v>55</v>
      </c>
      <c r="H8" s="95"/>
      <c r="K8" s="95"/>
    </row>
    <row r="9" spans="2:11">
      <c r="B9" s="26">
        <v>2016</v>
      </c>
      <c r="C9" s="103">
        <v>22964</v>
      </c>
      <c r="D9" s="63" t="s">
        <v>55</v>
      </c>
      <c r="H9" s="95"/>
      <c r="K9" s="95"/>
    </row>
    <row r="10" spans="2:11">
      <c r="B10" s="26">
        <v>2017</v>
      </c>
      <c r="C10" s="103">
        <v>9115</v>
      </c>
      <c r="D10" s="63" t="s">
        <v>55</v>
      </c>
      <c r="H10" s="95"/>
      <c r="K10" s="95"/>
    </row>
    <row r="11" spans="2:11">
      <c r="B11" s="26">
        <v>2018</v>
      </c>
      <c r="C11" s="103">
        <v>20542</v>
      </c>
      <c r="D11" s="63" t="s">
        <v>55</v>
      </c>
      <c r="H11" s="95"/>
      <c r="K11" s="95"/>
    </row>
    <row r="12" spans="2:11">
      <c r="B12" s="26">
        <v>2019</v>
      </c>
      <c r="C12" s="103">
        <v>12777</v>
      </c>
      <c r="D12" s="63" t="s">
        <v>55</v>
      </c>
      <c r="H12" s="95"/>
      <c r="K12" s="95"/>
    </row>
    <row r="13" spans="2:11">
      <c r="B13" s="26">
        <v>2020</v>
      </c>
      <c r="C13" s="103">
        <v>30663</v>
      </c>
      <c r="D13" s="63" t="s">
        <v>55</v>
      </c>
      <c r="H13" s="95"/>
      <c r="K13" s="95"/>
    </row>
    <row r="14" spans="2:11">
      <c r="B14" s="26">
        <v>2021</v>
      </c>
      <c r="C14" s="103">
        <v>4267</v>
      </c>
      <c r="D14" s="63" t="s">
        <v>55</v>
      </c>
      <c r="H14" s="95"/>
      <c r="K14" s="95"/>
    </row>
    <row r="15" spans="2:11">
      <c r="B15" s="26">
        <v>2022</v>
      </c>
      <c r="C15" s="103">
        <v>21823</v>
      </c>
      <c r="D15" s="63" t="s">
        <v>56</v>
      </c>
      <c r="H15" s="95"/>
      <c r="K15" s="95"/>
    </row>
    <row r="16" spans="2:11">
      <c r="B16" s="26">
        <v>2023</v>
      </c>
      <c r="C16" s="103">
        <v>18166</v>
      </c>
      <c r="D16" s="63" t="s">
        <v>56</v>
      </c>
      <c r="H16" s="95"/>
      <c r="K16" s="95"/>
    </row>
    <row r="17" spans="1:11">
      <c r="B17" s="26">
        <v>2024</v>
      </c>
      <c r="C17" s="103">
        <v>9342</v>
      </c>
      <c r="D17" s="63" t="s">
        <v>56</v>
      </c>
      <c r="H17" s="95"/>
      <c r="K17" s="95"/>
    </row>
    <row r="18" spans="1:11">
      <c r="B18" s="26">
        <v>2026</v>
      </c>
      <c r="C18" s="103">
        <v>1610</v>
      </c>
      <c r="D18" s="63" t="s">
        <v>56</v>
      </c>
      <c r="H18" s="95"/>
      <c r="K18" s="95"/>
    </row>
    <row r="19" spans="1:11">
      <c r="B19" s="26">
        <v>2027</v>
      </c>
      <c r="C19" s="103">
        <v>8350</v>
      </c>
      <c r="D19" s="63" t="s">
        <v>56</v>
      </c>
      <c r="H19" s="95"/>
      <c r="K19" s="95"/>
    </row>
    <row r="20" spans="1:11">
      <c r="B20" s="26">
        <v>2028</v>
      </c>
      <c r="C20" s="103">
        <v>3707</v>
      </c>
      <c r="D20" s="63" t="s">
        <v>56</v>
      </c>
      <c r="H20" s="95"/>
      <c r="K20" s="95"/>
    </row>
    <row r="21" spans="1:11">
      <c r="B21" s="26">
        <v>2032</v>
      </c>
      <c r="C21" s="103">
        <v>16</v>
      </c>
      <c r="D21" s="63" t="s">
        <v>56</v>
      </c>
      <c r="K21" s="95"/>
    </row>
    <row r="22" spans="1:11">
      <c r="B22" s="26">
        <v>2033</v>
      </c>
      <c r="C22" s="103">
        <v>2208</v>
      </c>
      <c r="D22" s="63" t="s">
        <v>56</v>
      </c>
      <c r="H22" s="95"/>
      <c r="K22" s="95"/>
    </row>
    <row r="23" spans="1:11">
      <c r="B23" s="26">
        <v>2035</v>
      </c>
      <c r="C23" s="103">
        <v>6010</v>
      </c>
      <c r="D23" s="63" t="s">
        <v>56</v>
      </c>
      <c r="H23" s="95"/>
      <c r="K23" s="95"/>
    </row>
    <row r="24" spans="1:11">
      <c r="B24" s="26">
        <v>2036</v>
      </c>
      <c r="C24" s="103">
        <v>1825</v>
      </c>
      <c r="D24" s="63" t="s">
        <v>56</v>
      </c>
      <c r="H24" s="95"/>
      <c r="K24" s="95"/>
    </row>
    <row r="25" spans="1:11">
      <c r="B25" s="26">
        <v>2037</v>
      </c>
      <c r="C25" s="103">
        <v>4955</v>
      </c>
      <c r="D25" s="63" t="s">
        <v>56</v>
      </c>
      <c r="H25" s="95"/>
      <c r="K25" s="95"/>
    </row>
    <row r="26" spans="1:11">
      <c r="B26" s="26">
        <v>2042</v>
      </c>
      <c r="C26" s="103">
        <v>10586</v>
      </c>
      <c r="D26" s="63" t="s">
        <v>56</v>
      </c>
      <c r="H26" s="95"/>
      <c r="K26" s="95"/>
    </row>
    <row r="27" spans="1:11">
      <c r="B27" s="26">
        <v>2055</v>
      </c>
      <c r="C27" s="103">
        <v>33</v>
      </c>
      <c r="D27" s="63" t="s">
        <v>56</v>
      </c>
      <c r="K27" s="95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50</v>
      </c>
      <c r="B32" s="61" t="s">
        <v>51</v>
      </c>
    </row>
    <row r="33" spans="2:2">
      <c r="B33" s="59" t="s">
        <v>52</v>
      </c>
    </row>
    <row r="34" spans="2:2">
      <c r="B34" s="59" t="s">
        <v>53</v>
      </c>
    </row>
    <row r="35" spans="2:2">
      <c r="B35" s="59" t="s">
        <v>58</v>
      </c>
    </row>
  </sheetData>
  <phoneticPr fontId="8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F20" sqref="F20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5" width="26.7109375" style="7" customWidth="1"/>
    <col min="6" max="6" width="15.42578125" style="7" bestFit="1" customWidth="1"/>
    <col min="7" max="7" width="34.5703125" style="7" customWidth="1"/>
    <col min="8" max="16384" width="9.140625" style="7"/>
  </cols>
  <sheetData>
    <row r="1" spans="2:11" ht="33" customHeight="1"/>
    <row r="2" spans="2:11" ht="15.75">
      <c r="B2" s="1" t="s">
        <v>112</v>
      </c>
      <c r="D2" s="155" t="s">
        <v>175</v>
      </c>
      <c r="E2" s="151" t="s">
        <v>113</v>
      </c>
    </row>
    <row r="3" spans="2:11">
      <c r="D3" s="149"/>
      <c r="E3" s="149"/>
    </row>
    <row r="4" spans="2:11">
      <c r="B4" s="148" t="s">
        <v>2</v>
      </c>
      <c r="C4" s="2" t="s">
        <v>133</v>
      </c>
      <c r="D4" s="146">
        <v>95000000</v>
      </c>
      <c r="E4" s="146">
        <v>3905166181</v>
      </c>
      <c r="G4" s="152"/>
    </row>
    <row r="5" spans="2:11" ht="13.5" customHeight="1">
      <c r="B5" s="148" t="s">
        <v>40</v>
      </c>
      <c r="C5" s="2" t="s">
        <v>134</v>
      </c>
      <c r="D5" s="146">
        <v>0</v>
      </c>
      <c r="E5" s="146">
        <v>3896000000</v>
      </c>
      <c r="G5" s="152"/>
    </row>
    <row r="6" spans="2:11" ht="13.5" customHeight="1">
      <c r="B6" s="148" t="s">
        <v>65</v>
      </c>
      <c r="C6" s="2" t="s">
        <v>135</v>
      </c>
      <c r="D6" s="146">
        <v>220000000</v>
      </c>
      <c r="E6" s="146">
        <v>1250000000</v>
      </c>
      <c r="G6" s="152"/>
    </row>
    <row r="7" spans="2:11" ht="13.5" customHeight="1">
      <c r="B7" s="148" t="s">
        <v>136</v>
      </c>
      <c r="C7" s="145" t="s">
        <v>172</v>
      </c>
      <c r="D7" s="146">
        <v>0</v>
      </c>
      <c r="E7" s="146">
        <v>81680.44</v>
      </c>
      <c r="G7" s="152"/>
    </row>
    <row r="8" spans="2:11">
      <c r="B8" s="148" t="s">
        <v>137</v>
      </c>
      <c r="C8" s="145" t="s">
        <v>173</v>
      </c>
      <c r="D8" s="146">
        <v>0</v>
      </c>
      <c r="E8" s="146">
        <v>81680.820000000007</v>
      </c>
      <c r="G8" s="152"/>
      <c r="H8" s="95"/>
      <c r="K8" s="95"/>
    </row>
    <row r="9" spans="2:11">
      <c r="B9" s="26" t="s">
        <v>171</v>
      </c>
      <c r="C9" s="145" t="s">
        <v>174</v>
      </c>
      <c r="D9" s="146">
        <v>22325.99</v>
      </c>
      <c r="E9" s="146">
        <v>22325.99</v>
      </c>
      <c r="G9" s="152"/>
      <c r="H9" s="95"/>
      <c r="K9" s="95"/>
    </row>
    <row r="10" spans="2:11">
      <c r="B10" s="26"/>
      <c r="C10" s="145"/>
      <c r="D10" s="146"/>
      <c r="E10" s="63"/>
      <c r="G10" s="152"/>
      <c r="H10" s="95"/>
      <c r="K10" s="95"/>
    </row>
    <row r="11" spans="2:11">
      <c r="B11" s="26"/>
      <c r="C11" s="103"/>
      <c r="D11" s="177">
        <f>SUM(D4:D9)</f>
        <v>315022325.99000001</v>
      </c>
      <c r="E11" s="147">
        <f>SUM(E4:E9)</f>
        <v>9051351868.25</v>
      </c>
      <c r="H11" s="95"/>
      <c r="K11" s="95"/>
    </row>
    <row r="12" spans="2:11">
      <c r="B12" s="26"/>
      <c r="C12" s="103"/>
      <c r="D12" s="63"/>
      <c r="H12" s="95"/>
      <c r="K12" s="95"/>
    </row>
    <row r="13" spans="2:11">
      <c r="B13" s="26"/>
      <c r="C13" s="103"/>
      <c r="D13" s="63"/>
      <c r="H13" s="95"/>
      <c r="K13" s="95"/>
    </row>
    <row r="14" spans="2:11">
      <c r="B14" s="26"/>
      <c r="C14" s="103"/>
      <c r="D14" s="63"/>
      <c r="H14" s="95"/>
      <c r="K14" s="95"/>
    </row>
    <row r="15" spans="2:11">
      <c r="B15" s="26"/>
      <c r="C15" s="103"/>
      <c r="D15" s="63"/>
      <c r="H15" s="95"/>
      <c r="K15" s="95"/>
    </row>
    <row r="16" spans="2:11">
      <c r="B16" s="26"/>
      <c r="C16" s="103"/>
      <c r="D16" s="63"/>
      <c r="H16" s="95"/>
      <c r="K16" s="95"/>
    </row>
    <row r="17" spans="2:11">
      <c r="B17" s="26"/>
      <c r="C17" s="103"/>
      <c r="D17" s="63"/>
      <c r="H17" s="95"/>
      <c r="K17" s="95"/>
    </row>
    <row r="18" spans="2:11">
      <c r="B18" s="26"/>
      <c r="C18" s="103"/>
      <c r="D18" s="63"/>
      <c r="H18" s="95"/>
      <c r="K18" s="95"/>
    </row>
    <row r="19" spans="2:11">
      <c r="B19" s="26"/>
      <c r="C19" s="103"/>
      <c r="D19" s="63"/>
      <c r="H19" s="95"/>
      <c r="K19" s="95"/>
    </row>
    <row r="20" spans="2:11">
      <c r="B20" s="26"/>
      <c r="C20" s="103"/>
      <c r="D20" s="63"/>
      <c r="H20" s="95"/>
      <c r="K20" s="95"/>
    </row>
    <row r="21" spans="2:11">
      <c r="B21" s="26"/>
      <c r="C21" s="103"/>
      <c r="D21" s="63"/>
      <c r="H21" s="95"/>
      <c r="K21" s="95"/>
    </row>
    <row r="22" spans="2:11">
      <c r="B22" s="26"/>
      <c r="C22" s="103"/>
      <c r="D22" s="63"/>
      <c r="K22" s="95"/>
    </row>
    <row r="23" spans="2:11">
      <c r="B23" s="26"/>
      <c r="C23" s="103"/>
      <c r="D23" s="63"/>
      <c r="H23" s="95"/>
      <c r="K23" s="95"/>
    </row>
    <row r="24" spans="2:11">
      <c r="B24" s="26"/>
      <c r="C24" s="103"/>
      <c r="D24" s="63"/>
      <c r="H24" s="95"/>
      <c r="K24" s="95"/>
    </row>
    <row r="25" spans="2:11">
      <c r="B25" s="26"/>
      <c r="C25" s="103"/>
      <c r="D25" s="63"/>
      <c r="H25" s="95"/>
      <c r="K25" s="95"/>
    </row>
    <row r="26" spans="2:11">
      <c r="B26" s="26"/>
      <c r="C26" s="103"/>
      <c r="D26" s="63"/>
      <c r="H26" s="95"/>
      <c r="K26" s="95"/>
    </row>
    <row r="27" spans="2:11">
      <c r="B27" s="26"/>
      <c r="C27" s="103"/>
      <c r="D27" s="63"/>
      <c r="H27" s="95"/>
      <c r="K27" s="95"/>
    </row>
    <row r="28" spans="2:11">
      <c r="B28" s="26"/>
      <c r="C28" s="103"/>
      <c r="D28" s="63"/>
      <c r="K28" s="95"/>
    </row>
    <row r="29" spans="2:11">
      <c r="C29" s="19"/>
      <c r="D29" s="63"/>
    </row>
    <row r="30" spans="2:11">
      <c r="B30" s="62"/>
      <c r="C30" s="64"/>
      <c r="D30" s="63"/>
    </row>
    <row r="33" spans="1:2" ht="18">
      <c r="A33" s="58"/>
      <c r="B33" s="6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2014-07-01T09:17:12Z</dcterms:modified>
</cp:coreProperties>
</file>