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45" windowWidth="15240" windowHeight="12255" tabRatio="792" activeTab="1"/>
  </bookViews>
  <sheets>
    <sheet name="Debt Outstanding" sheetId="1" r:id="rId1"/>
    <sheet name="Foreign Currency" sheetId="4" r:id="rId2"/>
    <sheet name="Remaining life foreign currency" sheetId="6" r:id="rId3"/>
    <sheet name="Redemptions foreign currency" sheetId="7" r:id="rId4"/>
    <sheet name="Remaining life EUR" sheetId="2" r:id="rId5"/>
    <sheet name="Redemptions EUR" sheetId="3" r:id="rId6"/>
    <sheet name="Swaps in buckets" sheetId="5" r:id="rId7"/>
  </sheets>
  <definedNames>
    <definedName name="_xlnm.Print_Area" localSheetId="0">'Debt Outstanding'!$A$2:$C$78</definedName>
    <definedName name="_xlnm.Print_Area" localSheetId="5">'Redemptions EUR'!$A$1:$I$35</definedName>
    <definedName name="_xlnm.Print_Area" localSheetId="3">'Redemptions foreign currency'!$A$1:$I$36</definedName>
    <definedName name="_xlnm.Print_Area" localSheetId="4">'Remaining life EUR'!$A$1:$H$26</definedName>
    <definedName name="_xlnm.Print_Area" localSheetId="2">'Remaining life foreign currency'!$A$1:$I$24</definedName>
    <definedName name="_xlnm.Print_Area" localSheetId="6">'Swaps in buckets'!$A$1:$H$29</definedName>
  </definedNames>
  <calcPr calcId="125725"/>
</workbook>
</file>

<file path=xl/calcChain.xml><?xml version="1.0" encoding="utf-8"?>
<calcChain xmlns="http://schemas.openxmlformats.org/spreadsheetml/2006/main">
  <c r="D25" i="4"/>
  <c r="B72" i="1" l="1"/>
  <c r="C60"/>
  <c r="C33" i="7" l="1"/>
  <c r="D9" i="4"/>
  <c r="C31" i="1" l="1"/>
  <c r="B69" s="1"/>
  <c r="E6" i="2" l="1"/>
  <c r="E7"/>
  <c r="E8"/>
  <c r="E9"/>
  <c r="E10"/>
  <c r="E11"/>
  <c r="E12"/>
  <c r="E13"/>
  <c r="E14"/>
  <c r="E15"/>
  <c r="E5"/>
  <c r="G15" i="6" l="1"/>
  <c r="F15"/>
  <c r="E13" l="1"/>
  <c r="E12"/>
  <c r="E11"/>
  <c r="E10"/>
  <c r="E9"/>
  <c r="E8"/>
  <c r="E7"/>
  <c r="E6"/>
  <c r="L65" i="4"/>
  <c r="B70" i="1" s="1"/>
  <c r="D65" i="4"/>
  <c r="C42" i="1"/>
  <c r="B71" s="1"/>
  <c r="F17" i="2"/>
  <c r="G17"/>
  <c r="B76" i="1" l="1"/>
  <c r="E15" i="6"/>
  <c r="E17" i="2"/>
</calcChain>
</file>

<file path=xl/sharedStrings.xml><?xml version="1.0" encoding="utf-8"?>
<sst xmlns="http://schemas.openxmlformats.org/spreadsheetml/2006/main" count="235" uniqueCount="157">
  <si>
    <t>Isin code</t>
  </si>
  <si>
    <t>Loan</t>
  </si>
  <si>
    <t>NL0000102325</t>
  </si>
  <si>
    <t>3,75 pct DSL 2004 due 15 July 2014</t>
  </si>
  <si>
    <t>NL0000102242</t>
  </si>
  <si>
    <t>3,25 pct DSL 2005 due 15 July 2015</t>
  </si>
  <si>
    <t>NL0000102077</t>
  </si>
  <si>
    <t>7,50 pct DSL 1993 due 15 January 2023</t>
  </si>
  <si>
    <t>NL0000102317</t>
  </si>
  <si>
    <t>5,50 pct DSL 1998 due 15 January 2028</t>
  </si>
  <si>
    <t>NL0000102234</t>
  </si>
  <si>
    <t>4,00 pct DSL 2005 due 15 January 2037</t>
  </si>
  <si>
    <t>DTC</t>
  </si>
  <si>
    <t>Cash</t>
  </si>
  <si>
    <t>DTC outstanding</t>
  </si>
  <si>
    <t>Private Loans outstanding</t>
  </si>
  <si>
    <t>Total</t>
  </si>
  <si>
    <t>DSL</t>
  </si>
  <si>
    <t>Private loan</t>
  </si>
  <si>
    <t>&lt;</t>
  </si>
  <si>
    <t>No fixed maturity</t>
  </si>
  <si>
    <t>Average remaining life DSL</t>
  </si>
  <si>
    <t>Average coupon DSL</t>
  </si>
  <si>
    <t xml:space="preserve">Years   </t>
  </si>
  <si>
    <t>Year</t>
  </si>
  <si>
    <t>Redemptions</t>
  </si>
  <si>
    <t>NL0000102275</t>
  </si>
  <si>
    <t>3,75 pct DSL 2006 due 15 January 2023</t>
  </si>
  <si>
    <t>NL0000102283</t>
  </si>
  <si>
    <t>4,00 pct DSL 2006 due 15 July 2016</t>
  </si>
  <si>
    <t>4,50 pct DSL 2007 due 15 July 2017</t>
  </si>
  <si>
    <t>NL0006007239</t>
  </si>
  <si>
    <t>NL0006227316</t>
  </si>
  <si>
    <t>4,00 pct DSL 2008 due 15 July 2018</t>
  </si>
  <si>
    <t>NL0009086115</t>
  </si>
  <si>
    <t>4,00 pct DSL 2009 due 15 July 2019</t>
  </si>
  <si>
    <t>Maturity date</t>
  </si>
  <si>
    <t>Currency</t>
  </si>
  <si>
    <t>Amount</t>
  </si>
  <si>
    <t>USD</t>
  </si>
  <si>
    <t>NL0009213651</t>
  </si>
  <si>
    <t>2,75 pct DSL 2009 due 15 January 2015</t>
  </si>
  <si>
    <t>NL0009348242</t>
  </si>
  <si>
    <t>3,50 pct DSL 2010 due 15 July 2020</t>
  </si>
  <si>
    <t>NL0009446418</t>
  </si>
  <si>
    <t>3,75 pct DSL 2010 due 15 January 2042</t>
  </si>
  <si>
    <t>Bucket</t>
  </si>
  <si>
    <t>(year of maturity)</t>
  </si>
  <si>
    <t>Net nominal</t>
  </si>
  <si>
    <t>(net)</t>
  </si>
  <si>
    <t>*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</si>
  <si>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</si>
  <si>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</si>
  <si>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</si>
  <si>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r>
      <t>Pay or receive</t>
    </r>
    <r>
      <rPr>
        <b/>
        <sz val="14"/>
        <rFont val="Arial"/>
        <family val="2"/>
      </rPr>
      <t>*</t>
    </r>
  </si>
  <si>
    <t>Pay</t>
  </si>
  <si>
    <t>Receive</t>
  </si>
  <si>
    <t>amount in mln</t>
  </si>
  <si>
    <t>fixed interest rate and receives a short-term floating interest rate.</t>
  </si>
  <si>
    <t>NL0009712470</t>
  </si>
  <si>
    <t>3,25 pct DSL 2011 due 15 July 2021</t>
  </si>
  <si>
    <t>NL0009819671</t>
  </si>
  <si>
    <t>2,50 pct DSL 2011 due 15 January 2017</t>
  </si>
  <si>
    <t>}</t>
  </si>
  <si>
    <t>Of which stripped</t>
  </si>
  <si>
    <t>NL0010055703</t>
  </si>
  <si>
    <t>0,75 pct DSL 2012 due 15 April 2015</t>
  </si>
  <si>
    <t>NL0010060257</t>
  </si>
  <si>
    <t>XS0749484217</t>
  </si>
  <si>
    <t>1,00 pct DSL USD 2012 due 24 February 2017</t>
  </si>
  <si>
    <t>2,25 pct DSL 2012 due 15 July 2022</t>
  </si>
  <si>
    <t>NL0010071189</t>
  </si>
  <si>
    <t>2,50 pct DSL 2012 due 15 January 2033</t>
  </si>
  <si>
    <t>NL0010200606</t>
  </si>
  <si>
    <t>1,25 pct DSL 2012 due 15 January 2018</t>
  </si>
  <si>
    <t>Total outstanding #</t>
  </si>
  <si>
    <t>XS0827695361</t>
  </si>
  <si>
    <t>0,25 pct DSL USD 2012 due 12 September 2015</t>
  </si>
  <si>
    <t>Amount outstanding in EUR</t>
  </si>
  <si>
    <t>DSL outstanding</t>
  </si>
  <si>
    <t>ECP outstanding</t>
  </si>
  <si>
    <t>DSL outstanding in foreign currency</t>
  </si>
  <si>
    <t>ECP outstanding in foreign currency</t>
  </si>
  <si>
    <t>EUR</t>
  </si>
  <si>
    <t>(initial currency EUR)</t>
  </si>
  <si>
    <t>*     Debt of the Netherlands Antilles taken over by the Netherlands</t>
  </si>
  <si>
    <t>(Private loans and DSL outstanding in foreign currency)</t>
  </si>
  <si>
    <t>Private Loans</t>
  </si>
  <si>
    <r>
      <t>Private Loans outstanding in foreign currency</t>
    </r>
    <r>
      <rPr>
        <sz val="12"/>
        <rFont val="Arial"/>
        <family val="2"/>
      </rPr>
      <t>*</t>
    </r>
  </si>
  <si>
    <t>NL0010364139</t>
  </si>
  <si>
    <t>0,00 pct DSL 2013 due 15 April 2016</t>
  </si>
  <si>
    <t>NL0010418810</t>
  </si>
  <si>
    <t>1,75 pct DSL 2013 due 15 July 2023</t>
  </si>
  <si>
    <t>Amount in EUR</t>
  </si>
  <si>
    <t>NL0000006286</t>
  </si>
  <si>
    <t>2 1/2 pct Grootboek</t>
  </si>
  <si>
    <t>NL0000002707</t>
  </si>
  <si>
    <t>3 1/2 pct Grootboek</t>
  </si>
  <si>
    <t>NL0000004802</t>
  </si>
  <si>
    <t>3 pct Grootboek</t>
  </si>
  <si>
    <t>GBP</t>
  </si>
  <si>
    <t>NL0010514246</t>
  </si>
  <si>
    <t>1,25 pct DSL 2013 due 15 January 2019</t>
  </si>
  <si>
    <t>NL0010524427</t>
  </si>
  <si>
    <t>DTC 2014-06-30</t>
  </si>
  <si>
    <t>NL0010556601</t>
  </si>
  <si>
    <t>DTC 2014-02-28</t>
  </si>
  <si>
    <t>NL0010558862</t>
  </si>
  <si>
    <t>DTC 2014-03-31</t>
  </si>
  <si>
    <t>NL0010605150</t>
  </si>
  <si>
    <t>DTC 2014-04-29</t>
  </si>
  <si>
    <t>NL0010610283</t>
  </si>
  <si>
    <t>DTC 2014-05-30</t>
  </si>
  <si>
    <t>XS1004527583</t>
  </si>
  <si>
    <t>XS1000947629</t>
  </si>
  <si>
    <t>XS1001702999</t>
  </si>
  <si>
    <t>NL0010661930</t>
  </si>
  <si>
    <t>0,50 pct DSL 2014 due 15 April 2017</t>
  </si>
  <si>
    <t>DSL outstanding at the end of January 2014</t>
  </si>
  <si>
    <t>NL0010661880</t>
  </si>
  <si>
    <t>DTC 2015-01-06</t>
  </si>
  <si>
    <t>DTC outstanding at the end of January 2014</t>
  </si>
  <si>
    <t>NL0010583985</t>
  </si>
  <si>
    <t>NL0010584025</t>
  </si>
  <si>
    <t>NL0010584017</t>
  </si>
  <si>
    <t>NL0010672192</t>
  </si>
  <si>
    <t>NL0010583944</t>
  </si>
  <si>
    <t>NL0010672184</t>
  </si>
  <si>
    <t>NL0010583993</t>
  </si>
  <si>
    <t>NL0010672226</t>
  </si>
  <si>
    <t>NL0010672218</t>
  </si>
  <si>
    <t>NL0010672200</t>
  </si>
  <si>
    <t>ECP EUR outstanding at the end of January 2014</t>
  </si>
  <si>
    <t>Key figures at the end of January 2014</t>
  </si>
  <si>
    <t>#     Excluding collateral received (EUR 11,6 bln at the end of the month)</t>
  </si>
  <si>
    <t>XS1014147448</t>
  </si>
  <si>
    <t>XS1014607896</t>
  </si>
  <si>
    <t>XS1013947434</t>
  </si>
  <si>
    <t>XS1014611906</t>
  </si>
  <si>
    <t>XS1015794925</t>
  </si>
  <si>
    <t>XS1015905778</t>
  </si>
  <si>
    <t>XS1016636984</t>
  </si>
  <si>
    <t>XS1016653997</t>
  </si>
  <si>
    <t>XS1018996246</t>
  </si>
  <si>
    <t>XS1018996832</t>
  </si>
  <si>
    <t>XS1023832493</t>
  </si>
  <si>
    <t>XS1025483881</t>
  </si>
  <si>
    <t>XS1025788305</t>
  </si>
  <si>
    <t>ECP FOREIGN CURRENCY outstanding at the end of January 2014</t>
  </si>
  <si>
    <t>ECP EUR</t>
  </si>
  <si>
    <t>Amount redeemable next month (02-2014) in millions of euros</t>
  </si>
  <si>
    <t>Redemption at the end of January 2014 in millions of euros</t>
  </si>
  <si>
    <t>Interest rate swaps position at the end of January 2014</t>
  </si>
  <si>
    <t xml:space="preserve">Remaining life at the end of January 2014 in EUR </t>
  </si>
  <si>
    <t>Key figures at the end of January 2014 in EUR</t>
  </si>
  <si>
    <t>Remaining life at the end of January 2014 in EUR</t>
  </si>
  <si>
    <t>DSL FOREIGN CURRENCY outstanding at the end of January 2014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</si>
</sst>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164" formatCode="_-* #,##0.00_-;_-* #,##0.00\-;_-* &quot;-&quot;??_-;_-@_-"/>
    <numFmt numFmtId="165" formatCode="#,##0;#,##0\-"/>
    <numFmt numFmtId="166" formatCode="_-* #,##0.0_-;_-* #,##0.0\-;_-* &quot;-&quot;??_-;_-@_-"/>
    <numFmt numFmtId="167" formatCode="_-* #,##0_-;_-* #,##0\-;_-* &quot;-&quot;??_-;_-@_-"/>
    <numFmt numFmtId="168" formatCode="_-* #,##0.0_-;_-* #,##0.0\-;_-* &quot;-&quot;?_-;_-@_-"/>
    <numFmt numFmtId="169" formatCode="#,##0.0"/>
    <numFmt numFmtId="170" formatCode="#,##0.00;#,##0.00\-"/>
    <numFmt numFmtId="171" formatCode="\ dd\-mm\-yyyy"/>
    <numFmt numFmtId="172" formatCode="dd/mm/yyyy"/>
    <numFmt numFmtId="173" formatCode="0.00000000000"/>
    <numFmt numFmtId="174" formatCode="#,##0.0;#,##0.0\-"/>
    <numFmt numFmtId="175" formatCode="dd\-mm\-yyyy"/>
    <numFmt numFmtId="176" formatCode="0.000"/>
    <numFmt numFmtId="177" formatCode="#,##0.000"/>
  </numFmts>
  <fonts count="18">
    <font>
      <sz val="10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Verdan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165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3" fontId="4" fillId="2" borderId="0" xfId="0" applyNumberFormat="1" applyFont="1" applyFill="1"/>
    <xf numFmtId="0" fontId="3" fillId="2" borderId="0" xfId="0" applyFont="1" applyFill="1" applyAlignment="1">
      <alignment horizontal="right" vertical="top"/>
    </xf>
    <xf numFmtId="0" fontId="6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0" xfId="0" applyFont="1" applyFill="1"/>
    <xf numFmtId="165" fontId="3" fillId="3" borderId="0" xfId="0" applyNumberFormat="1" applyFont="1" applyFill="1"/>
    <xf numFmtId="3" fontId="7" fillId="3" borderId="0" xfId="0" applyNumberFormat="1" applyFont="1" applyFill="1"/>
    <xf numFmtId="0" fontId="7" fillId="2" borderId="0" xfId="0" applyFont="1" applyFill="1"/>
    <xf numFmtId="165" fontId="0" fillId="3" borderId="0" xfId="0" applyNumberFormat="1" applyFill="1"/>
    <xf numFmtId="4" fontId="0" fillId="2" borderId="0" xfId="0" applyNumberFormat="1" applyFill="1"/>
    <xf numFmtId="166" fontId="4" fillId="2" borderId="0" xfId="1" applyNumberFormat="1" applyFont="1" applyFill="1" applyAlignment="1">
      <alignment vertical="top"/>
    </xf>
    <xf numFmtId="167" fontId="4" fillId="2" borderId="0" xfId="1" applyNumberFormat="1" applyFont="1" applyFill="1" applyAlignment="1">
      <alignment vertical="top"/>
    </xf>
    <xf numFmtId="165" fontId="4" fillId="2" borderId="0" xfId="4" applyNumberFormat="1" applyFont="1" applyFill="1" applyAlignment="1"/>
    <xf numFmtId="165" fontId="4" fillId="2" borderId="0" xfId="3" applyNumberFormat="1" applyFont="1" applyFill="1">
      <alignment vertical="top"/>
    </xf>
    <xf numFmtId="167" fontId="3" fillId="2" borderId="0" xfId="1" applyNumberFormat="1" applyFont="1" applyFill="1"/>
    <xf numFmtId="0" fontId="4" fillId="2" borderId="0" xfId="2" applyFont="1" applyFill="1">
      <alignment vertical="top"/>
    </xf>
    <xf numFmtId="167" fontId="0" fillId="2" borderId="0" xfId="0" applyNumberFormat="1" applyFill="1"/>
    <xf numFmtId="169" fontId="4" fillId="3" borderId="0" xfId="0" applyNumberFormat="1" applyFont="1" applyFill="1" applyBorder="1"/>
    <xf numFmtId="164" fontId="0" fillId="3" borderId="0" xfId="1" applyFont="1" applyFill="1"/>
    <xf numFmtId="167" fontId="9" fillId="2" borderId="0" xfId="1" applyNumberFormat="1" applyFont="1" applyFill="1" applyAlignment="1">
      <alignment vertical="top"/>
    </xf>
    <xf numFmtId="0" fontId="0" fillId="3" borderId="0" xfId="0" applyNumberFormat="1" applyFill="1" applyAlignment="1">
      <alignment horizontal="left"/>
    </xf>
    <xf numFmtId="165" fontId="9" fillId="2" borderId="0" xfId="3" applyNumberFormat="1" applyFont="1" applyFill="1" applyAlignment="1"/>
    <xf numFmtId="167" fontId="7" fillId="2" borderId="0" xfId="0" applyNumberFormat="1" applyFont="1" applyFill="1"/>
    <xf numFmtId="14" fontId="4" fillId="2" borderId="0" xfId="2" applyNumberFormat="1" applyFill="1" applyAlignment="1">
      <alignment horizontal="left"/>
    </xf>
    <xf numFmtId="0" fontId="10" fillId="2" borderId="0" xfId="0" applyFont="1" applyFill="1"/>
    <xf numFmtId="49" fontId="9" fillId="2" borderId="0" xfId="2" applyNumberFormat="1" applyFont="1" applyFill="1" applyAlignment="1"/>
    <xf numFmtId="14" fontId="9" fillId="2" borderId="0" xfId="2" applyNumberFormat="1" applyFont="1" applyFill="1" applyAlignment="1">
      <alignment horizontal="left"/>
    </xf>
    <xf numFmtId="167" fontId="7" fillId="2" borderId="0" xfId="1" applyNumberFormat="1" applyFont="1" applyFill="1" applyAlignment="1">
      <alignment vertical="top"/>
    </xf>
    <xf numFmtId="0" fontId="7" fillId="0" borderId="0" xfId="0" applyFont="1"/>
    <xf numFmtId="16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/>
    <xf numFmtId="164" fontId="11" fillId="0" borderId="0" xfId="1" applyFont="1"/>
    <xf numFmtId="164" fontId="0" fillId="0" borderId="0" xfId="0" applyNumberFormat="1"/>
    <xf numFmtId="170" fontId="4" fillId="0" borderId="0" xfId="0" applyNumberFormat="1" applyFont="1"/>
    <xf numFmtId="164" fontId="0" fillId="2" borderId="0" xfId="1" applyFont="1" applyFill="1"/>
    <xf numFmtId="167" fontId="11" fillId="2" borderId="0" xfId="0" applyNumberFormat="1" applyFont="1" applyFill="1"/>
    <xf numFmtId="0" fontId="12" fillId="3" borderId="0" xfId="0" applyFont="1" applyFill="1"/>
    <xf numFmtId="168" fontId="12" fillId="3" borderId="0" xfId="0" applyNumberFormat="1" applyFont="1" applyFill="1"/>
    <xf numFmtId="0" fontId="1" fillId="3" borderId="0" xfId="0" applyFont="1" applyFill="1"/>
    <xf numFmtId="166" fontId="1" fillId="2" borderId="0" xfId="1" applyNumberFormat="1" applyFont="1" applyFill="1" applyAlignment="1">
      <alignment horizontal="right" vertical="top"/>
    </xf>
    <xf numFmtId="0" fontId="13" fillId="3" borderId="0" xfId="0" applyFont="1" applyFill="1"/>
    <xf numFmtId="166" fontId="13" fillId="3" borderId="0" xfId="1" applyNumberFormat="1" applyFont="1" applyFill="1"/>
    <xf numFmtId="166" fontId="1" fillId="3" borderId="0" xfId="1" applyNumberFormat="1" applyFont="1" applyFill="1"/>
    <xf numFmtId="0" fontId="5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7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2" borderId="0" xfId="2" applyNumberFormat="1" applyFont="1" applyFill="1" applyAlignment="1">
      <alignment horizontal="left"/>
    </xf>
    <xf numFmtId="0" fontId="7" fillId="3" borderId="0" xfId="0" applyNumberFormat="1" applyFont="1" applyFill="1" applyAlignment="1">
      <alignment horizontal="left"/>
    </xf>
    <xf numFmtId="165" fontId="7" fillId="2" borderId="0" xfId="3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right"/>
    </xf>
    <xf numFmtId="3" fontId="11" fillId="3" borderId="0" xfId="0" applyNumberFormat="1" applyFont="1" applyFill="1"/>
    <xf numFmtId="173" fontId="0" fillId="2" borderId="0" xfId="0" applyNumberFormat="1" applyFill="1"/>
    <xf numFmtId="43" fontId="0" fillId="2" borderId="0" xfId="0" applyNumberFormat="1" applyFill="1"/>
    <xf numFmtId="167" fontId="0" fillId="2" borderId="0" xfId="1" applyNumberFormat="1" applyFont="1" applyFill="1"/>
    <xf numFmtId="4" fontId="0" fillId="3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9" fillId="0" borderId="0" xfId="0" applyFont="1"/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7" fillId="2" borderId="0" xfId="1" applyNumberFormat="1" applyFont="1" applyFill="1" applyAlignment="1">
      <alignment horizontal="right" vertical="top"/>
    </xf>
    <xf numFmtId="0" fontId="9" fillId="2" borderId="0" xfId="0" applyFont="1" applyFill="1"/>
    <xf numFmtId="164" fontId="9" fillId="0" borderId="0" xfId="1" applyFont="1"/>
    <xf numFmtId="0" fontId="9" fillId="3" borderId="0" xfId="0" applyFont="1" applyFill="1"/>
    <xf numFmtId="167" fontId="7" fillId="2" borderId="0" xfId="1" applyNumberFormat="1" applyFont="1" applyFill="1"/>
    <xf numFmtId="165" fontId="9" fillId="2" borderId="0" xfId="4" applyNumberFormat="1" applyFont="1" applyFill="1" applyAlignment="1"/>
    <xf numFmtId="172" fontId="11" fillId="0" borderId="0" xfId="0" applyNumberFormat="1" applyFont="1" applyAlignment="1">
      <alignment horizontal="left"/>
    </xf>
    <xf numFmtId="166" fontId="9" fillId="3" borderId="0" xfId="1" applyNumberFormat="1" applyFont="1" applyFill="1" applyAlignment="1"/>
    <xf numFmtId="4" fontId="0" fillId="0" borderId="0" xfId="0" applyNumberFormat="1"/>
    <xf numFmtId="0" fontId="7" fillId="2" borderId="0" xfId="0" applyFont="1" applyFill="1" applyAlignment="1">
      <alignment horizontal="right"/>
    </xf>
    <xf numFmtId="4" fontId="7" fillId="0" borderId="0" xfId="0" applyNumberFormat="1" applyFont="1"/>
    <xf numFmtId="0" fontId="0" fillId="2" borderId="0" xfId="0" applyNumberForma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1" fillId="2" borderId="0" xfId="0" applyFont="1" applyFill="1"/>
    <xf numFmtId="0" fontId="4" fillId="0" borderId="0" xfId="0" applyFont="1" applyAlignment="1">
      <alignment horizontal="center" vertical="top"/>
    </xf>
    <xf numFmtId="164" fontId="4" fillId="0" borderId="0" xfId="1" applyFont="1" applyAlignment="1">
      <alignment vertical="top"/>
    </xf>
    <xf numFmtId="164" fontId="7" fillId="0" borderId="0" xfId="1" applyFont="1" applyAlignment="1">
      <alignment horizontal="right"/>
    </xf>
    <xf numFmtId="165" fontId="1" fillId="2" borderId="0" xfId="4" applyNumberFormat="1" applyFont="1" applyFill="1" applyAlignment="1"/>
    <xf numFmtId="165" fontId="17" fillId="2" borderId="0" xfId="3" applyNumberFormat="1" applyFont="1" applyFill="1">
      <alignment vertical="top"/>
    </xf>
    <xf numFmtId="165" fontId="1" fillId="3" borderId="0" xfId="0" applyNumberFormat="1" applyFont="1" applyFill="1"/>
    <xf numFmtId="165" fontId="7" fillId="3" borderId="0" xfId="0" applyNumberFormat="1" applyFont="1" applyFill="1"/>
    <xf numFmtId="165" fontId="1" fillId="2" borderId="0" xfId="3" applyNumberFormat="1" applyFont="1" applyFill="1">
      <alignment vertical="top"/>
    </xf>
    <xf numFmtId="3" fontId="0" fillId="3" borderId="0" xfId="0" applyNumberFormat="1" applyFill="1"/>
    <xf numFmtId="0" fontId="0" fillId="0" borderId="0" xfId="0" applyAlignment="1">
      <alignment vertical="top"/>
    </xf>
    <xf numFmtId="14" fontId="0" fillId="3" borderId="0" xfId="0" applyNumberFormat="1" applyFill="1"/>
    <xf numFmtId="0" fontId="4" fillId="0" borderId="0" xfId="0" applyFont="1" applyAlignment="1">
      <alignment horizontal="left" vertical="top"/>
    </xf>
    <xf numFmtId="171" fontId="4" fillId="0" borderId="0" xfId="0" applyNumberFormat="1" applyFont="1" applyAlignment="1">
      <alignment vertical="top"/>
    </xf>
    <xf numFmtId="170" fontId="4" fillId="0" borderId="0" xfId="0" applyNumberFormat="1" applyFont="1" applyAlignment="1">
      <alignment vertical="top"/>
    </xf>
    <xf numFmtId="0" fontId="1" fillId="0" borderId="0" xfId="0" applyFont="1"/>
    <xf numFmtId="174" fontId="0" fillId="3" borderId="0" xfId="0" applyNumberFormat="1" applyFill="1"/>
    <xf numFmtId="167" fontId="0" fillId="3" borderId="0" xfId="1" applyNumberFormat="1" applyFont="1" applyFill="1" applyAlignment="1">
      <alignment horizontal="right"/>
    </xf>
    <xf numFmtId="0" fontId="7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75" fontId="4" fillId="0" borderId="0" xfId="0" applyNumberFormat="1" applyFont="1" applyAlignment="1">
      <alignment horizontal="left" vertical="top"/>
    </xf>
    <xf numFmtId="170" fontId="4" fillId="0" borderId="0" xfId="0" applyNumberFormat="1" applyFont="1" applyAlignment="1">
      <alignment horizontal="right" vertical="top"/>
    </xf>
    <xf numFmtId="167" fontId="1" fillId="2" borderId="0" xfId="1" applyNumberFormat="1" applyFont="1" applyFill="1"/>
    <xf numFmtId="0" fontId="3" fillId="0" borderId="0" xfId="0" applyFont="1" applyAlignment="1">
      <alignment horizontal="left" vertical="top" wrapText="1" readingOrder="1"/>
    </xf>
    <xf numFmtId="0" fontId="1" fillId="4" borderId="0" xfId="0" applyFont="1" applyFill="1"/>
    <xf numFmtId="167" fontId="1" fillId="4" borderId="0" xfId="1" applyNumberFormat="1" applyFont="1" applyFill="1"/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Font="1" applyAlignment="1">
      <alignment horizontal="right"/>
    </xf>
    <xf numFmtId="164" fontId="4" fillId="0" borderId="0" xfId="1" applyFont="1" applyAlignment="1">
      <alignment horizontal="right" vertical="top"/>
    </xf>
    <xf numFmtId="175" fontId="4" fillId="0" borderId="0" xfId="0" applyNumberFormat="1" applyFont="1" applyAlignment="1">
      <alignment horizontal="left" vertical="top"/>
    </xf>
    <xf numFmtId="170" fontId="4" fillId="0" borderId="0" xfId="0" applyNumberFormat="1" applyFont="1" applyAlignment="1">
      <alignment horizontal="right" vertical="top"/>
    </xf>
    <xf numFmtId="164" fontId="1" fillId="0" borderId="0" xfId="1" applyFont="1"/>
    <xf numFmtId="0" fontId="1" fillId="0" borderId="0" xfId="0" applyFont="1" applyAlignment="1">
      <alignment horizontal="left"/>
    </xf>
    <xf numFmtId="164" fontId="3" fillId="0" borderId="0" xfId="1" applyFont="1" applyAlignment="1">
      <alignment vertical="top"/>
    </xf>
    <xf numFmtId="164" fontId="3" fillId="0" borderId="0" xfId="1" applyFont="1" applyAlignment="1">
      <alignment horizontal="right" vertical="top"/>
    </xf>
    <xf numFmtId="0" fontId="6" fillId="5" borderId="0" xfId="0" applyFont="1" applyFill="1"/>
    <xf numFmtId="0" fontId="0" fillId="5" borderId="0" xfId="0" applyFill="1"/>
    <xf numFmtId="0" fontId="9" fillId="5" borderId="0" xfId="0" applyFont="1" applyFill="1"/>
    <xf numFmtId="0" fontId="7" fillId="5" borderId="0" xfId="0" applyFont="1" applyFill="1"/>
    <xf numFmtId="0" fontId="0" fillId="5" borderId="0" xfId="0" applyNumberFormat="1" applyFill="1" applyAlignment="1">
      <alignment horizontal="left"/>
    </xf>
    <xf numFmtId="167" fontId="0" fillId="5" borderId="0" xfId="1" applyNumberFormat="1" applyFont="1" applyFill="1" applyAlignment="1">
      <alignment horizontal="right"/>
    </xf>
    <xf numFmtId="0" fontId="0" fillId="4" borderId="0" xfId="0" applyFill="1"/>
    <xf numFmtId="165" fontId="4" fillId="4" borderId="0" xfId="3" applyNumberFormat="1" applyFont="1" applyFill="1">
      <alignment vertical="top"/>
    </xf>
    <xf numFmtId="165" fontId="17" fillId="4" borderId="0" xfId="3" applyNumberFormat="1" applyFont="1" applyFill="1">
      <alignment vertical="top"/>
    </xf>
    <xf numFmtId="0" fontId="0" fillId="4" borderId="0" xfId="0" applyNumberFormat="1" applyFill="1" applyAlignment="1">
      <alignment horizontal="left"/>
    </xf>
    <xf numFmtId="3" fontId="7" fillId="5" borderId="0" xfId="0" applyNumberFormat="1" applyFont="1" applyFill="1"/>
    <xf numFmtId="0" fontId="1" fillId="5" borderId="0" xfId="0" applyFont="1" applyFill="1"/>
    <xf numFmtId="166" fontId="0" fillId="5" borderId="0" xfId="1" applyNumberFormat="1" applyFont="1" applyFill="1" applyAlignment="1">
      <alignment horizontal="right"/>
    </xf>
    <xf numFmtId="166" fontId="4" fillId="4" borderId="0" xfId="1" applyNumberFormat="1" applyFont="1" applyFill="1" applyAlignment="1">
      <alignment vertical="top"/>
    </xf>
    <xf numFmtId="166" fontId="1" fillId="5" borderId="0" xfId="1" applyNumberFormat="1" applyFont="1" applyFill="1"/>
    <xf numFmtId="168" fontId="12" fillId="5" borderId="0" xfId="0" applyNumberFormat="1" applyFont="1" applyFill="1"/>
    <xf numFmtId="166" fontId="1" fillId="4" borderId="0" xfId="1" applyNumberFormat="1" applyFont="1" applyFill="1" applyAlignment="1">
      <alignment horizontal="right" vertical="top"/>
    </xf>
    <xf numFmtId="166" fontId="13" fillId="5" borderId="0" xfId="1" applyNumberFormat="1" applyFont="1" applyFill="1"/>
    <xf numFmtId="0" fontId="12" fillId="5" borderId="0" xfId="0" applyFont="1" applyFill="1"/>
    <xf numFmtId="0" fontId="3" fillId="0" borderId="0" xfId="0" applyFont="1" applyAlignment="1">
      <alignment horizontal="left" vertical="top" wrapText="1" readingOrder="1"/>
    </xf>
    <xf numFmtId="172" fontId="1" fillId="2" borderId="0" xfId="2" applyNumberFormat="1" applyFont="1" applyFill="1" applyAlignment="1">
      <alignment horizontal="left"/>
    </xf>
    <xf numFmtId="176" fontId="0" fillId="2" borderId="0" xfId="0" applyNumberFormat="1" applyFill="1"/>
    <xf numFmtId="177" fontId="4" fillId="2" borderId="0" xfId="0" applyNumberFormat="1" applyFont="1" applyFill="1"/>
    <xf numFmtId="167" fontId="0" fillId="4" borderId="0" xfId="1" applyNumberFormat="1" applyFont="1" applyFill="1"/>
    <xf numFmtId="0" fontId="15" fillId="4" borderId="0" xfId="0" applyFont="1" applyFill="1" applyAlignment="1">
      <alignment vertical="center"/>
    </xf>
    <xf numFmtId="167" fontId="0" fillId="4" borderId="0" xfId="1" applyNumberFormat="1" applyFont="1" applyFill="1" applyAlignment="1">
      <alignment vertical="center"/>
    </xf>
    <xf numFmtId="167" fontId="1" fillId="5" borderId="0" xfId="1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center" vertical="center"/>
    </xf>
    <xf numFmtId="167" fontId="0" fillId="4" borderId="0" xfId="1" applyNumberFormat="1" applyFont="1" applyFill="1" applyAlignment="1">
      <alignment horizontal="center" vertical="center"/>
    </xf>
    <xf numFmtId="17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175" fontId="4" fillId="0" borderId="0" xfId="0" applyNumberFormat="1" applyFont="1" applyAlignment="1">
      <alignment horizontal="left" vertical="top"/>
    </xf>
    <xf numFmtId="170" fontId="4" fillId="0" borderId="0" xfId="0" applyNumberFormat="1" applyFont="1" applyAlignment="1">
      <alignment horizontal="right" vertical="top"/>
    </xf>
    <xf numFmtId="0" fontId="7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7" fillId="3" borderId="0" xfId="0" applyFont="1" applyFill="1" applyAlignment="1">
      <alignment horizontal="right"/>
    </xf>
  </cellXfs>
  <cellStyles count="5">
    <cellStyle name="Komma" xfId="1" builtinId="3"/>
    <cellStyle name="Normal_Debt Outstanding" xfId="2"/>
    <cellStyle name="Normal_Redemptions" xfId="3"/>
    <cellStyle name="Normal_Remaining life" xfId="4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106"/>
  <sheetViews>
    <sheetView topLeftCell="A37" workbookViewId="0">
      <selection activeCell="B83" sqref="B83"/>
    </sheetView>
  </sheetViews>
  <sheetFormatPr defaultColWidth="6.85546875" defaultRowHeight="12.75"/>
  <cols>
    <col min="1" max="1" width="38.140625" style="2" customWidth="1"/>
    <col min="2" max="2" width="41.28515625" style="2" customWidth="1"/>
    <col min="3" max="3" width="26.28515625" style="2" bestFit="1" customWidth="1"/>
    <col min="4" max="4" width="3.28515625" style="2" customWidth="1"/>
    <col min="5" max="5" width="16.5703125" style="2" bestFit="1" customWidth="1"/>
    <col min="6" max="6" width="17.28515625" style="2" bestFit="1" customWidth="1"/>
    <col min="7" max="7" width="17.5703125" style="2" bestFit="1" customWidth="1"/>
    <col min="8" max="8" width="35" style="2" bestFit="1" customWidth="1"/>
    <col min="9" max="9" width="16.42578125" style="2" bestFit="1" customWidth="1"/>
    <col min="10" max="10" width="16.5703125" style="2" bestFit="1" customWidth="1"/>
    <col min="11" max="26" width="6.85546875" style="2"/>
    <col min="27" max="27" width="8.140625" style="2" bestFit="1" customWidth="1"/>
    <col min="28" max="16384" width="6.85546875" style="2"/>
  </cols>
  <sheetData>
    <row r="1" spans="1:28" ht="15.75">
      <c r="A1" s="1" t="s">
        <v>118</v>
      </c>
      <c r="AA1" s="72"/>
      <c r="AB1" s="73"/>
    </row>
    <row r="2" spans="1:28" ht="19.5" customHeight="1">
      <c r="A2" s="3" t="s">
        <v>0</v>
      </c>
      <c r="B2" s="3" t="s">
        <v>1</v>
      </c>
      <c r="C2" s="3" t="s">
        <v>78</v>
      </c>
      <c r="E2" s="89" t="s">
        <v>64</v>
      </c>
    </row>
    <row r="3" spans="1:28" ht="19.5" customHeight="1"/>
    <row r="4" spans="1:28">
      <c r="A4" s="2" t="s">
        <v>2</v>
      </c>
      <c r="B4" s="2" t="s">
        <v>3</v>
      </c>
      <c r="C4" s="70">
        <v>16348846000</v>
      </c>
      <c r="D4" s="70"/>
      <c r="E4" s="70">
        <v>47000000</v>
      </c>
    </row>
    <row r="5" spans="1:28">
      <c r="A5" s="2" t="s">
        <v>40</v>
      </c>
      <c r="B5" s="2" t="s">
        <v>41</v>
      </c>
      <c r="C5" s="70">
        <v>15488940000</v>
      </c>
      <c r="D5" s="70"/>
      <c r="E5" s="70">
        <v>3000000</v>
      </c>
    </row>
    <row r="6" spans="1:28">
      <c r="A6" s="2" t="s">
        <v>65</v>
      </c>
      <c r="B6" s="2" t="s">
        <v>66</v>
      </c>
      <c r="C6" s="70">
        <v>15005000000</v>
      </c>
      <c r="D6" s="70"/>
      <c r="E6" s="152">
        <v>0</v>
      </c>
    </row>
    <row r="7" spans="1:28">
      <c r="A7" s="2" t="s">
        <v>4</v>
      </c>
      <c r="B7" s="2" t="s">
        <v>5</v>
      </c>
      <c r="C7" s="70">
        <v>15109765000</v>
      </c>
      <c r="D7" s="70"/>
      <c r="E7" s="70">
        <v>43675000</v>
      </c>
    </row>
    <row r="8" spans="1:28">
      <c r="A8" s="2" t="s">
        <v>89</v>
      </c>
      <c r="B8" s="2" t="s">
        <v>90</v>
      </c>
      <c r="C8" s="70">
        <v>15238000000</v>
      </c>
      <c r="D8" s="70"/>
      <c r="E8" s="70">
        <v>0</v>
      </c>
    </row>
    <row r="9" spans="1:28">
      <c r="A9" s="2" t="s">
        <v>28</v>
      </c>
      <c r="B9" s="2" t="s">
        <v>29</v>
      </c>
      <c r="C9" s="70">
        <v>14201467000</v>
      </c>
      <c r="D9" s="70"/>
      <c r="E9" s="70">
        <v>6000000</v>
      </c>
    </row>
    <row r="10" spans="1:28" s="115" customFormat="1">
      <c r="A10" s="115" t="s">
        <v>61</v>
      </c>
      <c r="B10" s="115" t="s">
        <v>62</v>
      </c>
      <c r="C10" s="116">
        <v>15638920000</v>
      </c>
      <c r="D10" s="116"/>
      <c r="E10" s="70">
        <v>0</v>
      </c>
    </row>
    <row r="11" spans="1:28" s="133" customFormat="1">
      <c r="A11" s="133" t="s">
        <v>116</v>
      </c>
      <c r="B11" s="133" t="s">
        <v>117</v>
      </c>
      <c r="C11" s="150">
        <v>3535000000</v>
      </c>
      <c r="D11" s="150"/>
      <c r="E11" s="150">
        <v>0</v>
      </c>
    </row>
    <row r="12" spans="1:28" s="133" customFormat="1">
      <c r="A12" s="133" t="s">
        <v>31</v>
      </c>
      <c r="B12" s="133" t="s">
        <v>30</v>
      </c>
      <c r="C12" s="150">
        <v>14654990000</v>
      </c>
      <c r="D12" s="150"/>
      <c r="E12" s="150">
        <v>57100000</v>
      </c>
    </row>
    <row r="13" spans="1:28" s="133" customFormat="1">
      <c r="A13" s="133" t="s">
        <v>73</v>
      </c>
      <c r="B13" s="133" t="s">
        <v>74</v>
      </c>
      <c r="C13" s="150">
        <v>15472425000</v>
      </c>
      <c r="D13" s="150"/>
      <c r="E13" s="150">
        <v>0</v>
      </c>
    </row>
    <row r="14" spans="1:28" s="133" customFormat="1">
      <c r="A14" s="133" t="s">
        <v>32</v>
      </c>
      <c r="B14" s="133" t="s">
        <v>33</v>
      </c>
      <c r="C14" s="150">
        <v>15081020000</v>
      </c>
      <c r="D14" s="150"/>
      <c r="E14" s="150">
        <v>15500000</v>
      </c>
    </row>
    <row r="15" spans="1:28" s="133" customFormat="1" ht="12.75" customHeight="1">
      <c r="A15" s="133" t="s">
        <v>101</v>
      </c>
      <c r="B15" s="133" t="s">
        <v>102</v>
      </c>
      <c r="C15" s="150">
        <v>7884224000</v>
      </c>
      <c r="D15" s="150"/>
      <c r="E15" s="150">
        <v>0</v>
      </c>
    </row>
    <row r="16" spans="1:28" s="115" customFormat="1" ht="12.75" customHeight="1">
      <c r="A16" s="115" t="s">
        <v>34</v>
      </c>
      <c r="B16" s="115" t="s">
        <v>35</v>
      </c>
      <c r="C16" s="116">
        <v>14056398000</v>
      </c>
      <c r="D16" s="116"/>
      <c r="E16" s="116">
        <v>13760000</v>
      </c>
    </row>
    <row r="17" spans="1:6" s="133" customFormat="1">
      <c r="A17" s="133" t="s">
        <v>42</v>
      </c>
      <c r="B17" s="133" t="s">
        <v>43</v>
      </c>
      <c r="C17" s="150">
        <v>15069615000</v>
      </c>
      <c r="D17" s="150"/>
      <c r="E17" s="150">
        <v>15280000</v>
      </c>
    </row>
    <row r="18" spans="1:6" s="133" customFormat="1" ht="12.75" customHeight="1">
      <c r="A18" s="133" t="s">
        <v>59</v>
      </c>
      <c r="B18" s="133" t="s">
        <v>60</v>
      </c>
      <c r="C18" s="150">
        <v>16493985000</v>
      </c>
      <c r="D18" s="150"/>
      <c r="E18" s="150">
        <v>0</v>
      </c>
    </row>
    <row r="19" spans="1:6" s="133" customFormat="1" ht="12.75" customHeight="1">
      <c r="A19" s="133" t="s">
        <v>67</v>
      </c>
      <c r="B19" s="133" t="s">
        <v>70</v>
      </c>
      <c r="C19" s="150">
        <v>15252147000</v>
      </c>
      <c r="D19" s="150"/>
      <c r="E19" s="150">
        <v>2680000</v>
      </c>
    </row>
    <row r="20" spans="1:6" s="133" customFormat="1" ht="12.75" customHeight="1">
      <c r="A20" s="133" t="s">
        <v>26</v>
      </c>
      <c r="B20" s="133" t="s">
        <v>27</v>
      </c>
      <c r="C20" s="150">
        <v>10828450000</v>
      </c>
      <c r="D20" s="155" t="s">
        <v>63</v>
      </c>
      <c r="E20" s="156">
        <v>979903400</v>
      </c>
    </row>
    <row r="21" spans="1:6" s="133" customFormat="1" ht="12.75" customHeight="1">
      <c r="A21" s="133" t="s">
        <v>6</v>
      </c>
      <c r="B21" s="133" t="s">
        <v>7</v>
      </c>
      <c r="C21" s="150">
        <v>3241038737</v>
      </c>
      <c r="D21" s="155"/>
      <c r="E21" s="156"/>
    </row>
    <row r="22" spans="1:6" s="133" customFormat="1" ht="12.75" customHeight="1">
      <c r="A22" s="133" t="s">
        <v>91</v>
      </c>
      <c r="B22" s="133" t="s">
        <v>92</v>
      </c>
      <c r="C22" s="150">
        <v>15825963000</v>
      </c>
      <c r="D22" s="151"/>
      <c r="E22" s="152">
        <v>0</v>
      </c>
    </row>
    <row r="23" spans="1:6" ht="12.75" customHeight="1">
      <c r="A23" s="2" t="s">
        <v>8</v>
      </c>
      <c r="B23" s="2" t="s">
        <v>9</v>
      </c>
      <c r="C23" s="70">
        <v>13028814230</v>
      </c>
      <c r="D23" s="70"/>
      <c r="E23" s="70">
        <v>507086000</v>
      </c>
    </row>
    <row r="24" spans="1:6">
      <c r="A24" s="2" t="s">
        <v>71</v>
      </c>
      <c r="B24" s="2" t="s">
        <v>72</v>
      </c>
      <c r="C24" s="70">
        <v>10048900000</v>
      </c>
      <c r="D24" s="70"/>
      <c r="E24" s="70">
        <v>268900000</v>
      </c>
    </row>
    <row r="25" spans="1:6">
      <c r="A25" s="2" t="s">
        <v>10</v>
      </c>
      <c r="B25" s="2" t="s">
        <v>11</v>
      </c>
      <c r="C25" s="70">
        <v>13637427000</v>
      </c>
      <c r="D25" s="70"/>
      <c r="E25" s="70">
        <v>1713700000</v>
      </c>
    </row>
    <row r="26" spans="1:6" ht="12.75" customHeight="1">
      <c r="A26" s="2" t="s">
        <v>44</v>
      </c>
      <c r="B26" s="2" t="s">
        <v>45</v>
      </c>
      <c r="C26" s="70">
        <v>14420910000</v>
      </c>
      <c r="D26" s="70"/>
      <c r="E26" s="70">
        <v>2584400000</v>
      </c>
    </row>
    <row r="27" spans="1:6" ht="12.75" customHeight="1">
      <c r="A27" s="2" t="s">
        <v>94</v>
      </c>
      <c r="B27" s="2" t="s">
        <v>95</v>
      </c>
      <c r="C27" s="70">
        <v>16221531.020000003</v>
      </c>
      <c r="D27" s="70"/>
      <c r="E27" s="70"/>
    </row>
    <row r="28" spans="1:6" ht="12.75" customHeight="1">
      <c r="A28" s="2" t="s">
        <v>96</v>
      </c>
      <c r="B28" s="2" t="s">
        <v>97</v>
      </c>
      <c r="C28" s="70">
        <v>249080.51</v>
      </c>
      <c r="D28" s="70"/>
      <c r="E28" s="70"/>
      <c r="F28" s="69"/>
    </row>
    <row r="29" spans="1:6" ht="12.75" customHeight="1">
      <c r="A29" s="2" t="s">
        <v>98</v>
      </c>
      <c r="B29" s="2" t="s">
        <v>99</v>
      </c>
      <c r="C29" s="70">
        <v>6206382.7699999996</v>
      </c>
      <c r="D29" s="70"/>
      <c r="E29" s="70"/>
      <c r="F29" s="69"/>
    </row>
    <row r="30" spans="1:6" ht="12.75" customHeight="1">
      <c r="A30" s="43"/>
      <c r="C30" s="70"/>
      <c r="D30" s="20"/>
      <c r="E30" s="70"/>
      <c r="F30" s="69"/>
    </row>
    <row r="31" spans="1:6" ht="12.75" customHeight="1">
      <c r="A31" s="43"/>
      <c r="C31" s="81">
        <f>SUM(C4:C30)</f>
        <v>305584921961.30005</v>
      </c>
      <c r="D31" s="20"/>
      <c r="E31" s="70"/>
      <c r="F31" s="69"/>
    </row>
    <row r="32" spans="1:6" ht="22.5" customHeight="1">
      <c r="A32" s="1" t="s">
        <v>121</v>
      </c>
      <c r="C32" s="42"/>
    </row>
    <row r="33" spans="1:6" ht="26.25" customHeight="1">
      <c r="A33" s="3" t="s">
        <v>0</v>
      </c>
      <c r="B33" s="3" t="s">
        <v>12</v>
      </c>
      <c r="C33" s="3" t="s">
        <v>78</v>
      </c>
    </row>
    <row r="34" spans="1:6" ht="21.75" customHeight="1">
      <c r="A34" s="70"/>
      <c r="B34" s="70"/>
      <c r="C34" s="70"/>
      <c r="D34" s="22"/>
    </row>
    <row r="35" spans="1:6" ht="12.75" customHeight="1">
      <c r="A35" s="70" t="s">
        <v>105</v>
      </c>
      <c r="B35" s="70" t="s">
        <v>106</v>
      </c>
      <c r="C35" s="70">
        <v>5100000000</v>
      </c>
      <c r="D35" s="22"/>
    </row>
    <row r="36" spans="1:6">
      <c r="A36" s="70" t="s">
        <v>107</v>
      </c>
      <c r="B36" s="70" t="s">
        <v>108</v>
      </c>
      <c r="C36" s="70">
        <v>5840000000</v>
      </c>
      <c r="D36" s="22"/>
    </row>
    <row r="37" spans="1:6">
      <c r="A37" s="70" t="s">
        <v>109</v>
      </c>
      <c r="B37" s="70" t="s">
        <v>110</v>
      </c>
      <c r="C37" s="70">
        <v>4410000000.000001</v>
      </c>
      <c r="D37" s="22"/>
    </row>
    <row r="38" spans="1:6">
      <c r="A38" s="70" t="s">
        <v>111</v>
      </c>
      <c r="B38" s="70" t="s">
        <v>112</v>
      </c>
      <c r="C38" s="70">
        <v>3030000000</v>
      </c>
      <c r="D38" s="22"/>
    </row>
    <row r="39" spans="1:6">
      <c r="A39" s="70" t="s">
        <v>103</v>
      </c>
      <c r="B39" s="70" t="s">
        <v>104</v>
      </c>
      <c r="C39" s="70">
        <v>5590000000</v>
      </c>
      <c r="D39" s="22"/>
    </row>
    <row r="40" spans="1:6">
      <c r="A40" s="70" t="s">
        <v>119</v>
      </c>
      <c r="B40" s="70" t="s">
        <v>120</v>
      </c>
      <c r="C40" s="70">
        <v>1720000000</v>
      </c>
      <c r="D40" s="22"/>
    </row>
    <row r="41" spans="1:6">
      <c r="A41" s="70"/>
      <c r="B41" s="70"/>
      <c r="C41" s="70"/>
      <c r="D41" s="22"/>
    </row>
    <row r="42" spans="1:6">
      <c r="A42" s="70"/>
      <c r="B42" s="70"/>
      <c r="C42" s="81">
        <f>SUM(C35:C41)</f>
        <v>25690000000</v>
      </c>
      <c r="D42" s="22"/>
    </row>
    <row r="43" spans="1:6">
      <c r="C43" s="28"/>
      <c r="D43" s="4"/>
    </row>
    <row r="44" spans="1:6">
      <c r="C44" s="28"/>
      <c r="D44" s="4"/>
    </row>
    <row r="45" spans="1:6" ht="15.75">
      <c r="A45" s="1" t="s">
        <v>132</v>
      </c>
      <c r="C45" s="28"/>
      <c r="D45" s="4"/>
      <c r="F45" s="22"/>
    </row>
    <row r="46" spans="1:6">
      <c r="A46" s="52"/>
      <c r="B46" s="58"/>
      <c r="C46" s="44"/>
      <c r="D46" s="4"/>
    </row>
    <row r="47" spans="1:6">
      <c r="A47" s="34" t="s">
        <v>0</v>
      </c>
      <c r="B47" s="3" t="s">
        <v>36</v>
      </c>
      <c r="C47" s="3" t="s">
        <v>78</v>
      </c>
      <c r="D47" s="4"/>
    </row>
    <row r="48" spans="1:6">
      <c r="A48" s="52"/>
      <c r="B48" s="3"/>
      <c r="C48" s="3"/>
      <c r="D48" s="4"/>
    </row>
    <row r="49" spans="1:14">
      <c r="A49" s="52" t="s">
        <v>122</v>
      </c>
      <c r="B49" s="154">
        <v>41673</v>
      </c>
      <c r="C49" s="70">
        <v>936000000</v>
      </c>
      <c r="D49" s="4"/>
    </row>
    <row r="50" spans="1:14">
      <c r="A50" s="52" t="s">
        <v>123</v>
      </c>
      <c r="B50" s="154">
        <v>41674</v>
      </c>
      <c r="C50" s="70">
        <v>161800000</v>
      </c>
      <c r="D50" s="4"/>
    </row>
    <row r="51" spans="1:14">
      <c r="A51" s="52" t="s">
        <v>124</v>
      </c>
      <c r="B51" s="154">
        <v>41675</v>
      </c>
      <c r="C51" s="70">
        <v>75000000</v>
      </c>
      <c r="D51" s="4"/>
    </row>
    <row r="52" spans="1:14">
      <c r="A52" s="52" t="s">
        <v>125</v>
      </c>
      <c r="B52" s="154">
        <v>41677</v>
      </c>
      <c r="C52" s="70">
        <v>150000000</v>
      </c>
      <c r="D52" s="4"/>
    </row>
    <row r="53" spans="1:14">
      <c r="A53" s="52" t="s">
        <v>126</v>
      </c>
      <c r="B53" s="154">
        <v>41680</v>
      </c>
      <c r="C53" s="70">
        <v>1375000000</v>
      </c>
      <c r="D53" s="4"/>
    </row>
    <row r="54" spans="1:14">
      <c r="A54" s="52" t="s">
        <v>127</v>
      </c>
      <c r="B54" s="154">
        <v>41682</v>
      </c>
      <c r="C54" s="70">
        <v>279000000</v>
      </c>
      <c r="D54" s="4"/>
    </row>
    <row r="55" spans="1:14">
      <c r="A55" s="52" t="s">
        <v>128</v>
      </c>
      <c r="B55" s="154">
        <v>41684</v>
      </c>
      <c r="C55" s="70">
        <v>500000000</v>
      </c>
      <c r="D55" s="4"/>
    </row>
    <row r="56" spans="1:14">
      <c r="A56" s="52" t="s">
        <v>129</v>
      </c>
      <c r="B56" s="154">
        <v>41691</v>
      </c>
      <c r="C56" s="70">
        <v>75000000</v>
      </c>
      <c r="D56" s="4"/>
    </row>
    <row r="57" spans="1:14">
      <c r="A57" s="52" t="s">
        <v>130</v>
      </c>
      <c r="B57" s="154">
        <v>41697</v>
      </c>
      <c r="C57" s="70">
        <v>1000000000.0000001</v>
      </c>
      <c r="D57" s="4"/>
    </row>
    <row r="58" spans="1:14">
      <c r="A58" s="52" t="s">
        <v>131</v>
      </c>
      <c r="B58" s="154">
        <v>41698</v>
      </c>
      <c r="C58" s="70">
        <v>75000000</v>
      </c>
      <c r="D58" s="4"/>
    </row>
    <row r="59" spans="1:14">
      <c r="A59" s="52"/>
      <c r="B59" s="58"/>
      <c r="C59" s="70"/>
      <c r="D59" s="4"/>
    </row>
    <row r="60" spans="1:14" ht="13.5" customHeight="1">
      <c r="A60" s="106"/>
      <c r="B60" s="147"/>
      <c r="C60" s="81">
        <f>SUM(C49:C59)</f>
        <v>4626800000</v>
      </c>
      <c r="D60" s="4"/>
    </row>
    <row r="61" spans="1:14" s="30" customFormat="1">
      <c r="A61" s="31"/>
      <c r="B61" s="32"/>
      <c r="C61" s="33"/>
      <c r="D61" s="4"/>
      <c r="G61" s="2"/>
      <c r="H61" s="2"/>
      <c r="I61" s="2"/>
      <c r="J61" s="2"/>
      <c r="K61" s="2"/>
      <c r="L61" s="2"/>
      <c r="M61" s="2"/>
      <c r="N61" s="2"/>
    </row>
    <row r="62" spans="1:14">
      <c r="B62" s="29"/>
      <c r="C62" s="33"/>
      <c r="D62" s="4"/>
    </row>
    <row r="63" spans="1:14">
      <c r="B63" s="29"/>
      <c r="C63" s="33"/>
      <c r="D63" s="4"/>
    </row>
    <row r="64" spans="1:14" ht="15.75">
      <c r="A64" s="1" t="s">
        <v>133</v>
      </c>
      <c r="D64" s="4"/>
    </row>
    <row r="65" spans="1:8" ht="15.75">
      <c r="A65" s="1"/>
      <c r="D65" s="4"/>
    </row>
    <row r="66" spans="1:8">
      <c r="B66" s="5" t="s">
        <v>78</v>
      </c>
      <c r="D66" s="4"/>
    </row>
    <row r="67" spans="1:8" ht="12.75" customHeight="1">
      <c r="B67" s="5"/>
      <c r="D67" s="4"/>
      <c r="E67" s="148"/>
      <c r="F67" s="148"/>
    </row>
    <row r="68" spans="1:8" ht="12.75" customHeight="1">
      <c r="A68" s="2" t="s">
        <v>13</v>
      </c>
      <c r="B68" s="113">
        <v>2028807822.6099999</v>
      </c>
      <c r="C68" s="4"/>
      <c r="D68" s="22"/>
      <c r="E68" s="148"/>
      <c r="F68" s="148"/>
      <c r="G68" s="69"/>
      <c r="H68" s="43"/>
    </row>
    <row r="69" spans="1:8" ht="12.75" customHeight="1">
      <c r="A69" s="78" t="s">
        <v>79</v>
      </c>
      <c r="B69" s="113">
        <f>C31</f>
        <v>305584921961.30005</v>
      </c>
      <c r="C69" s="149"/>
      <c r="E69" s="148"/>
      <c r="F69" s="148"/>
      <c r="H69" s="43"/>
    </row>
    <row r="70" spans="1:8">
      <c r="A70" s="78" t="s">
        <v>81</v>
      </c>
      <c r="B70" s="113">
        <f>'Foreign Currency'!L65</f>
        <v>5304341526.1900005</v>
      </c>
      <c r="C70" s="149"/>
      <c r="E70" s="148"/>
      <c r="F70" s="148"/>
      <c r="H70" s="43"/>
    </row>
    <row r="71" spans="1:8" ht="12.75" customHeight="1">
      <c r="A71" s="2" t="s">
        <v>14</v>
      </c>
      <c r="B71" s="113">
        <f>C42</f>
        <v>25690000000</v>
      </c>
      <c r="C71" s="149"/>
      <c r="E71" s="148"/>
      <c r="F71" s="148"/>
      <c r="H71" s="43"/>
    </row>
    <row r="72" spans="1:8" ht="12.75" customHeight="1">
      <c r="A72" s="78" t="s">
        <v>80</v>
      </c>
      <c r="B72" s="113">
        <f>C60</f>
        <v>4626800000</v>
      </c>
      <c r="C72" s="149"/>
      <c r="E72" s="43"/>
      <c r="F72" s="148"/>
      <c r="H72" s="43"/>
    </row>
    <row r="73" spans="1:8" ht="12.75" customHeight="1">
      <c r="A73" s="78" t="s">
        <v>82</v>
      </c>
      <c r="B73" s="113">
        <v>8015996704.5300007</v>
      </c>
      <c r="C73" s="149"/>
      <c r="E73" s="70"/>
      <c r="H73" s="43"/>
    </row>
    <row r="74" spans="1:8" ht="12.75" customHeight="1">
      <c r="A74" s="2" t="s">
        <v>15</v>
      </c>
      <c r="B74" s="113">
        <v>3657348212.0699997</v>
      </c>
      <c r="C74" s="149"/>
      <c r="D74" s="22"/>
      <c r="E74" s="70"/>
      <c r="F74" s="73"/>
      <c r="G74" s="43"/>
    </row>
    <row r="75" spans="1:8" ht="12.75" customHeight="1">
      <c r="A75" s="78" t="s">
        <v>88</v>
      </c>
      <c r="B75" s="113">
        <v>814403242.03906476</v>
      </c>
      <c r="C75" s="4"/>
      <c r="D75" s="22"/>
      <c r="E75" s="70"/>
      <c r="F75" s="73"/>
      <c r="G75" s="43"/>
    </row>
    <row r="76" spans="1:8" ht="12.75" customHeight="1">
      <c r="A76" s="13" t="s">
        <v>75</v>
      </c>
      <c r="B76" s="20">
        <f>SUM(B68:B75)</f>
        <v>355722619468.73914</v>
      </c>
      <c r="C76" s="4"/>
      <c r="F76" s="73"/>
    </row>
    <row r="77" spans="1:8">
      <c r="C77" s="4"/>
      <c r="E77" s="22"/>
      <c r="F77" s="22"/>
      <c r="G77" s="22"/>
    </row>
    <row r="78" spans="1:8">
      <c r="A78" s="78"/>
      <c r="C78" s="4"/>
      <c r="E78" s="22"/>
    </row>
    <row r="79" spans="1:8">
      <c r="A79" s="91" t="s">
        <v>134</v>
      </c>
      <c r="C79" s="4"/>
      <c r="D79" s="15"/>
      <c r="G79" s="25"/>
    </row>
    <row r="80" spans="1:8" ht="12.75" customHeight="1">
      <c r="A80" s="78" t="s">
        <v>85</v>
      </c>
      <c r="B80" s="43"/>
    </row>
    <row r="81" spans="2:8" ht="12.75" customHeight="1">
      <c r="B81" s="22"/>
    </row>
    <row r="82" spans="2:8" ht="12.75" customHeight="1"/>
    <row r="83" spans="2:8" ht="12.75" customHeight="1"/>
    <row r="84" spans="2:8" ht="12.75" customHeight="1"/>
    <row r="96" spans="2:8">
      <c r="H96" s="15"/>
    </row>
    <row r="101" spans="3:7">
      <c r="G101" s="43"/>
    </row>
    <row r="106" spans="3:7">
      <c r="C106" s="68"/>
    </row>
  </sheetData>
  <mergeCells count="2">
    <mergeCell ref="D20:D21"/>
    <mergeCell ref="E20:E21"/>
  </mergeCells>
  <phoneticPr fontId="8" type="noConversion"/>
  <pageMargins left="0.75" right="0.75" top="1" bottom="1" header="0.5" footer="0.5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showGridLines="0" tabSelected="1" topLeftCell="A43" workbookViewId="0">
      <selection activeCell="A60" sqref="A60"/>
    </sheetView>
  </sheetViews>
  <sheetFormatPr defaultRowHeight="12.75"/>
  <cols>
    <col min="1" max="1" width="14.28515625" customWidth="1"/>
    <col min="2" max="2" width="36.85546875" style="55" customWidth="1"/>
    <col min="3" max="3" width="14" style="37" customWidth="1"/>
    <col min="4" max="4" width="18.140625" style="35" customWidth="1"/>
    <col min="5" max="5" width="12.42578125" customWidth="1"/>
    <col min="6" max="6" width="16.7109375" customWidth="1"/>
    <col min="7" max="7" width="28.7109375" customWidth="1"/>
    <col min="8" max="8" width="3.28515625" customWidth="1"/>
    <col min="9" max="9" width="5.5703125" customWidth="1"/>
    <col min="10" max="10" width="4.140625" customWidth="1"/>
    <col min="11" max="11" width="7" bestFit="1" customWidth="1"/>
    <col min="12" max="12" width="15.42578125" bestFit="1" customWidth="1"/>
  </cols>
  <sheetData>
    <row r="1" spans="1:22" ht="18" customHeight="1">
      <c r="A1" s="1" t="s">
        <v>148</v>
      </c>
    </row>
    <row r="2" spans="1:22">
      <c r="A2" s="36"/>
    </row>
    <row r="3" spans="1:22">
      <c r="A3" s="34" t="s">
        <v>0</v>
      </c>
      <c r="B3" s="56" t="s">
        <v>36</v>
      </c>
      <c r="C3" s="38" t="s">
        <v>37</v>
      </c>
      <c r="D3" s="94" t="s">
        <v>38</v>
      </c>
      <c r="F3" s="106"/>
    </row>
    <row r="4" spans="1:22">
      <c r="A4" s="34"/>
      <c r="B4" s="56"/>
      <c r="C4" s="38"/>
      <c r="D4" s="94"/>
      <c r="F4" s="106"/>
    </row>
    <row r="5" spans="1:22">
      <c r="A5" s="124" t="s">
        <v>113</v>
      </c>
      <c r="B5" s="117">
        <v>41708</v>
      </c>
      <c r="C5" s="118" t="s">
        <v>100</v>
      </c>
      <c r="D5" s="119">
        <v>150000000</v>
      </c>
      <c r="E5" s="106"/>
      <c r="F5" s="106"/>
    </row>
    <row r="6" spans="1:22">
      <c r="A6" s="124" t="s">
        <v>135</v>
      </c>
      <c r="B6" s="117">
        <v>41680</v>
      </c>
      <c r="C6" s="118" t="s">
        <v>100</v>
      </c>
      <c r="D6" s="119">
        <v>50000000</v>
      </c>
      <c r="E6" s="106"/>
      <c r="F6" s="106"/>
    </row>
    <row r="7" spans="1:22">
      <c r="A7" s="124" t="s">
        <v>136</v>
      </c>
      <c r="B7" s="117">
        <v>41680</v>
      </c>
      <c r="C7" s="118" t="s">
        <v>100</v>
      </c>
      <c r="D7" s="119">
        <v>90000000</v>
      </c>
      <c r="E7" s="106"/>
      <c r="F7" s="106"/>
    </row>
    <row r="8" spans="1:22">
      <c r="A8" s="124"/>
      <c r="B8" s="117"/>
      <c r="C8" s="118"/>
      <c r="D8" s="119"/>
      <c r="E8" s="106"/>
      <c r="F8" s="106"/>
    </row>
    <row r="9" spans="1:22">
      <c r="A9" s="103"/>
      <c r="B9" s="117"/>
      <c r="C9" s="118"/>
      <c r="D9" s="125">
        <f>SUM(D5:D7)</f>
        <v>290000000</v>
      </c>
      <c r="E9" s="106"/>
      <c r="G9" s="158"/>
      <c r="H9" s="158"/>
      <c r="I9" s="158"/>
      <c r="J9" s="101"/>
      <c r="K9" s="158"/>
      <c r="L9" s="158"/>
      <c r="M9" s="101"/>
      <c r="N9" s="158"/>
      <c r="O9" s="158"/>
      <c r="P9" s="158"/>
      <c r="Q9" s="101"/>
      <c r="R9" s="158"/>
      <c r="S9" s="158"/>
      <c r="T9" s="158"/>
      <c r="U9" s="158"/>
      <c r="V9" s="101"/>
    </row>
    <row r="10" spans="1:22">
      <c r="A10" s="103"/>
      <c r="B10" s="117"/>
      <c r="C10" s="118"/>
      <c r="D10" s="93"/>
      <c r="E10" s="106"/>
      <c r="G10" s="114"/>
      <c r="H10" s="114"/>
      <c r="I10" s="114"/>
      <c r="J10" s="101"/>
      <c r="K10" s="114"/>
      <c r="L10" s="114"/>
      <c r="M10" s="101"/>
      <c r="N10" s="114"/>
      <c r="O10" s="114"/>
      <c r="P10" s="114"/>
      <c r="Q10" s="101"/>
      <c r="R10" s="114"/>
      <c r="S10" s="114"/>
      <c r="T10" s="114"/>
      <c r="U10" s="114"/>
      <c r="V10" s="101"/>
    </row>
    <row r="11" spans="1:22">
      <c r="A11" s="103" t="s">
        <v>114</v>
      </c>
      <c r="B11" s="117">
        <v>41673</v>
      </c>
      <c r="C11" s="118" t="s">
        <v>39</v>
      </c>
      <c r="D11" s="93">
        <v>200000000</v>
      </c>
      <c r="E11" s="106"/>
      <c r="G11" s="146"/>
      <c r="H11" s="146"/>
      <c r="I11" s="146"/>
      <c r="J11" s="101"/>
      <c r="K11" s="146"/>
      <c r="L11" s="146"/>
      <c r="M11" s="101"/>
      <c r="N11" s="146"/>
      <c r="O11" s="146"/>
      <c r="P11" s="146"/>
      <c r="Q11" s="101"/>
      <c r="R11" s="146"/>
      <c r="S11" s="146"/>
      <c r="T11" s="146"/>
      <c r="U11" s="146"/>
      <c r="V11" s="101"/>
    </row>
    <row r="12" spans="1:22">
      <c r="A12" s="103" t="s">
        <v>115</v>
      </c>
      <c r="B12" s="117">
        <v>41673</v>
      </c>
      <c r="C12" s="118" t="s">
        <v>39</v>
      </c>
      <c r="D12" s="93">
        <v>500000000</v>
      </c>
      <c r="E12" s="106"/>
      <c r="G12" s="146"/>
      <c r="H12" s="146"/>
      <c r="I12" s="146"/>
      <c r="J12" s="101"/>
      <c r="K12" s="146"/>
      <c r="L12" s="146"/>
      <c r="M12" s="101"/>
      <c r="N12" s="146"/>
      <c r="O12" s="146"/>
      <c r="P12" s="146"/>
      <c r="Q12" s="101"/>
      <c r="R12" s="146"/>
      <c r="S12" s="146"/>
      <c r="T12" s="146"/>
      <c r="U12" s="146"/>
      <c r="V12" s="101"/>
    </row>
    <row r="13" spans="1:22">
      <c r="A13" s="103" t="s">
        <v>137</v>
      </c>
      <c r="B13" s="117">
        <v>41680</v>
      </c>
      <c r="C13" s="118" t="s">
        <v>39</v>
      </c>
      <c r="D13" s="93">
        <v>150000000</v>
      </c>
      <c r="E13" s="106"/>
      <c r="G13" s="146"/>
      <c r="H13" s="146"/>
      <c r="I13" s="146"/>
      <c r="J13" s="101"/>
      <c r="K13" s="146"/>
      <c r="L13" s="146"/>
      <c r="M13" s="101"/>
      <c r="N13" s="146"/>
      <c r="O13" s="146"/>
      <c r="P13" s="146"/>
      <c r="Q13" s="101"/>
      <c r="R13" s="146"/>
      <c r="S13" s="146"/>
      <c r="T13" s="146"/>
      <c r="U13" s="146"/>
      <c r="V13" s="101"/>
    </row>
    <row r="14" spans="1:22">
      <c r="A14" s="103" t="s">
        <v>138</v>
      </c>
      <c r="B14" s="117">
        <v>41680</v>
      </c>
      <c r="C14" s="118" t="s">
        <v>39</v>
      </c>
      <c r="D14" s="93">
        <v>400000000</v>
      </c>
      <c r="E14" s="106"/>
      <c r="G14" s="146"/>
      <c r="H14" s="146"/>
      <c r="I14" s="146"/>
      <c r="J14" s="101"/>
      <c r="K14" s="146"/>
      <c r="L14" s="146"/>
      <c r="M14" s="101"/>
      <c r="N14" s="146"/>
      <c r="O14" s="146"/>
      <c r="P14" s="146"/>
      <c r="Q14" s="101"/>
      <c r="R14" s="146"/>
      <c r="S14" s="146"/>
      <c r="T14" s="146"/>
      <c r="U14" s="146"/>
      <c r="V14" s="101"/>
    </row>
    <row r="15" spans="1:22">
      <c r="A15" s="124" t="s">
        <v>139</v>
      </c>
      <c r="B15" s="117">
        <v>41683</v>
      </c>
      <c r="C15" s="118" t="s">
        <v>39</v>
      </c>
      <c r="D15" s="123">
        <v>1000000000.0000001</v>
      </c>
      <c r="E15" s="106"/>
      <c r="G15" s="90"/>
      <c r="H15" s="104"/>
      <c r="I15" s="90"/>
      <c r="J15" s="105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>
      <c r="A16" s="124" t="s">
        <v>140</v>
      </c>
      <c r="B16" s="117">
        <v>41689</v>
      </c>
      <c r="C16" s="118" t="s">
        <v>39</v>
      </c>
      <c r="D16" s="123">
        <v>300000000</v>
      </c>
      <c r="E16" s="106"/>
      <c r="G16" s="90"/>
      <c r="H16" s="104"/>
      <c r="I16" s="90"/>
      <c r="J16" s="105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2">
      <c r="A17" s="124" t="s">
        <v>141</v>
      </c>
      <c r="B17" s="117">
        <v>41684</v>
      </c>
      <c r="C17" s="118" t="s">
        <v>39</v>
      </c>
      <c r="D17" s="123">
        <v>1000000000.0000001</v>
      </c>
      <c r="E17" s="106"/>
      <c r="G17" s="90"/>
      <c r="H17" s="104"/>
      <c r="I17" s="90"/>
      <c r="J17" s="105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>
      <c r="A18" s="124" t="s">
        <v>142</v>
      </c>
      <c r="B18" s="117">
        <v>41688</v>
      </c>
      <c r="C18" s="118" t="s">
        <v>39</v>
      </c>
      <c r="D18" s="123">
        <v>1000000000.0000001</v>
      </c>
      <c r="E18" s="106"/>
      <c r="G18" s="90"/>
      <c r="H18" s="104"/>
      <c r="I18" s="90"/>
      <c r="J18" s="105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>
      <c r="A19" s="124" t="s">
        <v>143</v>
      </c>
      <c r="B19" s="117">
        <v>41688</v>
      </c>
      <c r="C19" s="118" t="s">
        <v>39</v>
      </c>
      <c r="D19" s="123">
        <v>500000000</v>
      </c>
      <c r="E19" s="106"/>
      <c r="G19" s="90"/>
      <c r="H19" s="104"/>
      <c r="I19" s="90"/>
      <c r="J19" s="105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2">
      <c r="A20" s="90" t="s">
        <v>144</v>
      </c>
      <c r="B20" s="117">
        <v>41715</v>
      </c>
      <c r="C20" s="92" t="s">
        <v>39</v>
      </c>
      <c r="D20" s="120">
        <v>250000000.00000003</v>
      </c>
      <c r="E20" s="106"/>
      <c r="G20" s="90"/>
      <c r="H20" s="104"/>
      <c r="I20" s="90"/>
      <c r="J20" s="105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22">
      <c r="A21" s="90" t="s">
        <v>145</v>
      </c>
      <c r="B21" s="117">
        <v>41688</v>
      </c>
      <c r="C21" s="92" t="s">
        <v>39</v>
      </c>
      <c r="D21" s="120">
        <v>2000000000</v>
      </c>
      <c r="E21" s="106"/>
      <c r="G21" s="90"/>
      <c r="H21" s="104"/>
      <c r="I21" s="90"/>
      <c r="J21" s="105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>
      <c r="A22" s="90" t="s">
        <v>146</v>
      </c>
      <c r="B22" s="117">
        <v>41689</v>
      </c>
      <c r="C22" s="92" t="s">
        <v>39</v>
      </c>
      <c r="D22" s="120">
        <v>3000000000</v>
      </c>
      <c r="E22" s="106"/>
      <c r="G22" s="90"/>
      <c r="H22" s="104"/>
      <c r="I22" s="90"/>
      <c r="J22" s="105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>
      <c r="A23" s="90" t="s">
        <v>147</v>
      </c>
      <c r="B23" s="117">
        <v>41698</v>
      </c>
      <c r="C23" s="92" t="s">
        <v>39</v>
      </c>
      <c r="D23" s="120">
        <v>160000000</v>
      </c>
      <c r="E23" s="106"/>
      <c r="G23" s="90"/>
      <c r="H23" s="104"/>
      <c r="I23" s="90"/>
      <c r="J23" s="105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>
      <c r="A24" s="90"/>
      <c r="B24" s="117"/>
      <c r="C24" s="92"/>
      <c r="D24" s="120"/>
      <c r="E24" s="106"/>
      <c r="G24" s="90"/>
      <c r="H24" s="104"/>
      <c r="I24" s="90"/>
      <c r="J24" s="105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>
      <c r="A25" s="90"/>
      <c r="B25" s="117"/>
      <c r="C25" s="92"/>
      <c r="D25" s="126">
        <f>SUM(D11:D24)</f>
        <v>10460000000</v>
      </c>
      <c r="E25" s="106"/>
      <c r="G25" s="90"/>
      <c r="H25" s="104"/>
      <c r="I25" s="90"/>
      <c r="J25" s="105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2">
      <c r="A26" s="90"/>
      <c r="B26" s="117"/>
      <c r="C26" s="92"/>
      <c r="D26" s="120"/>
      <c r="E26" s="106"/>
      <c r="G26" s="90"/>
      <c r="H26" s="104"/>
      <c r="I26" s="90"/>
      <c r="J26" s="105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>
      <c r="A27" s="90"/>
      <c r="B27" s="117"/>
      <c r="C27" s="92"/>
      <c r="D27" s="120"/>
      <c r="E27" s="106"/>
      <c r="G27" s="90"/>
      <c r="H27" s="104"/>
      <c r="I27" s="90"/>
      <c r="J27" s="105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>
      <c r="A28" s="90"/>
      <c r="B28" s="117"/>
      <c r="C28" s="92"/>
      <c r="D28" s="120"/>
      <c r="E28" s="106"/>
      <c r="G28" s="90"/>
      <c r="H28" s="104"/>
      <c r="I28" s="90"/>
      <c r="J28" s="105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2">
      <c r="A29" s="90"/>
      <c r="B29" s="117"/>
      <c r="C29" s="92"/>
      <c r="D29" s="120"/>
      <c r="E29" s="106"/>
      <c r="G29" s="90"/>
      <c r="H29" s="104"/>
      <c r="I29" s="90"/>
      <c r="J29" s="105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2">
      <c r="A30" s="90"/>
      <c r="B30" s="117"/>
      <c r="C30" s="92"/>
      <c r="D30" s="120"/>
      <c r="E30" s="106"/>
      <c r="G30" s="90"/>
      <c r="H30" s="104"/>
      <c r="I30" s="90"/>
      <c r="J30" s="105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>
      <c r="A31" s="90"/>
      <c r="B31" s="117"/>
      <c r="C31" s="92"/>
      <c r="D31" s="120"/>
      <c r="E31" s="106"/>
      <c r="G31" s="90"/>
      <c r="H31" s="104"/>
      <c r="I31" s="90"/>
      <c r="J31" s="105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2">
      <c r="A32" s="90"/>
      <c r="B32" s="117"/>
      <c r="C32" s="92"/>
      <c r="D32" s="120"/>
      <c r="E32" s="106"/>
      <c r="G32" s="90"/>
      <c r="H32" s="104"/>
      <c r="I32" s="90"/>
      <c r="J32" s="105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spans="1:22">
      <c r="A33" s="90"/>
      <c r="B33" s="117"/>
      <c r="C33" s="92"/>
      <c r="D33" s="120"/>
      <c r="E33" s="106"/>
      <c r="G33" s="90"/>
      <c r="H33" s="104"/>
      <c r="I33" s="90"/>
      <c r="J33" s="105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  <row r="34" spans="1:22">
      <c r="A34" s="90"/>
      <c r="B34" s="117"/>
      <c r="C34" s="92"/>
      <c r="D34" s="120"/>
      <c r="E34" s="106"/>
      <c r="G34" s="90"/>
      <c r="H34" s="104"/>
      <c r="I34" s="90"/>
      <c r="J34" s="105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22">
      <c r="A35" s="90"/>
      <c r="B35" s="117"/>
      <c r="C35" s="92"/>
      <c r="D35" s="120"/>
      <c r="E35" s="106"/>
      <c r="G35" s="90"/>
      <c r="H35" s="104"/>
      <c r="I35" s="90"/>
      <c r="J35" s="105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</row>
    <row r="36" spans="1:22">
      <c r="A36" s="90"/>
      <c r="B36" s="117"/>
      <c r="C36" s="92"/>
      <c r="D36" s="120"/>
      <c r="E36" s="106"/>
      <c r="G36" s="90"/>
      <c r="H36" s="104"/>
      <c r="I36" s="90"/>
      <c r="J36" s="105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spans="1:22">
      <c r="A37" s="90"/>
      <c r="B37" s="117"/>
      <c r="C37" s="92"/>
      <c r="D37" s="120"/>
      <c r="E37" s="106"/>
      <c r="G37" s="90"/>
      <c r="H37" s="104"/>
      <c r="I37" s="90"/>
      <c r="J37" s="105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</row>
    <row r="38" spans="1:22">
      <c r="A38" s="90"/>
      <c r="B38" s="117"/>
      <c r="C38" s="92"/>
      <c r="D38" s="120"/>
      <c r="E38" s="106"/>
      <c r="G38" s="90"/>
      <c r="H38" s="104"/>
      <c r="I38" s="90"/>
      <c r="J38" s="105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1:22">
      <c r="A39" s="90"/>
      <c r="B39" s="117"/>
      <c r="C39" s="92"/>
      <c r="D39" s="120"/>
      <c r="E39" s="106"/>
      <c r="G39" s="90"/>
      <c r="H39" s="104"/>
      <c r="I39" s="90"/>
      <c r="J39" s="105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spans="1:22">
      <c r="A40" s="90"/>
      <c r="B40" s="117"/>
      <c r="C40" s="92"/>
      <c r="D40" s="120"/>
      <c r="E40" s="106"/>
      <c r="G40" s="90"/>
      <c r="H40" s="104"/>
      <c r="I40" s="90"/>
      <c r="J40" s="105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22">
      <c r="A41" s="90"/>
      <c r="B41" s="117"/>
      <c r="C41" s="92"/>
      <c r="D41" s="120"/>
      <c r="E41" s="106"/>
      <c r="G41" s="90"/>
      <c r="H41" s="104"/>
      <c r="I41" s="90"/>
      <c r="J41" s="105"/>
      <c r="K41" s="101"/>
      <c r="L41" s="159"/>
      <c r="M41" s="159"/>
      <c r="N41" s="159"/>
      <c r="O41" s="101"/>
      <c r="P41" s="103"/>
      <c r="Q41" s="101"/>
      <c r="R41" s="101"/>
      <c r="S41" s="101"/>
      <c r="T41" s="160"/>
      <c r="U41" s="160"/>
      <c r="V41" s="160"/>
    </row>
    <row r="42" spans="1:22">
      <c r="A42" s="90"/>
      <c r="B42" s="117"/>
      <c r="C42" s="92"/>
      <c r="D42" s="120"/>
      <c r="E42" s="106"/>
      <c r="G42" s="90"/>
      <c r="H42" s="104"/>
      <c r="I42" s="90"/>
      <c r="J42" s="105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spans="1:22">
      <c r="A43" s="90"/>
      <c r="B43" s="117"/>
      <c r="C43" s="92"/>
      <c r="D43" s="120"/>
      <c r="E43" s="106"/>
      <c r="G43" s="90"/>
      <c r="H43" s="104"/>
      <c r="I43" s="90"/>
      <c r="J43" s="105"/>
      <c r="K43" s="101"/>
      <c r="L43" s="159"/>
      <c r="M43" s="159"/>
      <c r="N43" s="159"/>
      <c r="O43" s="101"/>
      <c r="P43" s="103"/>
      <c r="Q43" s="101"/>
      <c r="R43" s="101"/>
      <c r="S43" s="101"/>
      <c r="T43" s="160"/>
      <c r="U43" s="160"/>
      <c r="V43" s="160"/>
    </row>
    <row r="44" spans="1:22">
      <c r="A44" s="90"/>
      <c r="B44" s="117"/>
      <c r="C44" s="92"/>
      <c r="D44" s="120"/>
      <c r="E44" s="106"/>
      <c r="G44" s="90"/>
      <c r="H44" s="104"/>
      <c r="I44" s="90"/>
      <c r="J44" s="105"/>
      <c r="K44" s="101"/>
      <c r="L44" s="111"/>
      <c r="M44" s="111"/>
      <c r="N44" s="111"/>
      <c r="O44" s="101"/>
      <c r="P44" s="103"/>
      <c r="Q44" s="101"/>
      <c r="R44" s="101"/>
      <c r="S44" s="101"/>
      <c r="T44" s="112"/>
      <c r="U44" s="112"/>
      <c r="V44" s="112"/>
    </row>
    <row r="45" spans="1:22">
      <c r="A45" s="90"/>
      <c r="B45" s="117"/>
      <c r="C45" s="92"/>
      <c r="D45" s="120"/>
      <c r="E45" s="106"/>
      <c r="G45" s="90"/>
      <c r="H45" s="104"/>
      <c r="I45" s="90"/>
      <c r="J45" s="105"/>
      <c r="K45" s="101"/>
      <c r="L45" s="111"/>
      <c r="M45" s="111"/>
      <c r="N45" s="111"/>
      <c r="O45" s="101"/>
      <c r="P45" s="103"/>
      <c r="Q45" s="101"/>
      <c r="R45" s="101"/>
      <c r="S45" s="101"/>
      <c r="T45" s="112"/>
      <c r="U45" s="112"/>
      <c r="V45" s="112"/>
    </row>
    <row r="46" spans="1:22">
      <c r="A46" s="90"/>
      <c r="B46" s="117"/>
      <c r="C46" s="92"/>
      <c r="D46" s="120"/>
      <c r="E46" s="74"/>
      <c r="G46" s="90"/>
      <c r="H46" s="104"/>
      <c r="I46" s="90"/>
      <c r="J46" s="105"/>
      <c r="K46" s="101"/>
      <c r="L46" s="111"/>
      <c r="M46" s="111"/>
      <c r="N46" s="111"/>
      <c r="O46" s="101"/>
      <c r="P46" s="103"/>
      <c r="Q46" s="101"/>
      <c r="R46" s="101"/>
      <c r="S46" s="101"/>
      <c r="T46" s="112"/>
      <c r="U46" s="112"/>
      <c r="V46" s="112"/>
    </row>
    <row r="47" spans="1:22">
      <c r="A47" s="90"/>
      <c r="B47" s="117"/>
      <c r="C47" s="92"/>
      <c r="D47" s="120"/>
      <c r="E47" s="74"/>
      <c r="G47" s="90"/>
      <c r="H47" s="104"/>
      <c r="I47" s="90"/>
      <c r="J47" s="105"/>
      <c r="K47" s="101"/>
      <c r="L47" s="121"/>
      <c r="M47" s="121"/>
      <c r="N47" s="121"/>
      <c r="O47" s="101"/>
      <c r="P47" s="103"/>
      <c r="Q47" s="101"/>
      <c r="R47" s="101"/>
      <c r="S47" s="101"/>
      <c r="T47" s="122"/>
      <c r="U47" s="122"/>
      <c r="V47" s="122"/>
    </row>
    <row r="48" spans="1:22">
      <c r="A48" s="90"/>
      <c r="B48" s="117"/>
      <c r="C48" s="92"/>
      <c r="D48" s="120"/>
      <c r="E48" s="74"/>
      <c r="G48" s="90"/>
      <c r="H48" s="104"/>
      <c r="I48" s="90"/>
      <c r="J48" s="105"/>
      <c r="K48" s="101"/>
      <c r="L48" s="111"/>
      <c r="M48" s="111"/>
      <c r="N48" s="111"/>
      <c r="O48" s="101"/>
      <c r="P48" s="103"/>
      <c r="Q48" s="101"/>
      <c r="R48" s="101"/>
      <c r="S48" s="101"/>
      <c r="T48" s="112"/>
      <c r="U48" s="112"/>
      <c r="V48" s="112"/>
    </row>
    <row r="49" spans="1:28">
      <c r="A49" s="90"/>
      <c r="B49" s="117"/>
      <c r="C49" s="92"/>
      <c r="D49" s="120"/>
      <c r="E49" s="74"/>
      <c r="G49" s="90"/>
      <c r="H49" s="104"/>
      <c r="I49" s="90"/>
      <c r="J49" s="105"/>
      <c r="K49" s="101"/>
      <c r="L49" s="111"/>
      <c r="M49" s="111"/>
      <c r="N49" s="111"/>
      <c r="O49" s="101"/>
      <c r="P49" s="103"/>
      <c r="Q49" s="101"/>
      <c r="R49" s="101"/>
      <c r="S49" s="101"/>
      <c r="T49" s="112"/>
      <c r="U49" s="112"/>
      <c r="V49" s="112"/>
    </row>
    <row r="50" spans="1:28">
      <c r="A50" s="90"/>
      <c r="B50" s="117"/>
      <c r="C50" s="92"/>
      <c r="D50" s="120"/>
      <c r="E50" s="74"/>
      <c r="G50" s="90"/>
      <c r="H50" s="104"/>
      <c r="I50" s="90"/>
      <c r="J50" s="105"/>
      <c r="K50" s="101"/>
      <c r="L50" s="111"/>
      <c r="M50" s="111"/>
      <c r="N50" s="111"/>
      <c r="O50" s="101"/>
      <c r="P50" s="103"/>
      <c r="Q50" s="101"/>
      <c r="R50" s="101"/>
      <c r="S50" s="101"/>
      <c r="T50" s="112"/>
      <c r="U50" s="112"/>
      <c r="V50" s="112"/>
    </row>
    <row r="51" spans="1:28">
      <c r="A51" s="90"/>
      <c r="B51" s="117"/>
      <c r="C51" s="92"/>
      <c r="D51" s="120"/>
      <c r="E51" s="74"/>
      <c r="G51" s="90"/>
      <c r="H51" s="104"/>
      <c r="I51" s="90"/>
      <c r="J51" s="105"/>
      <c r="K51" s="101"/>
      <c r="L51" s="111"/>
      <c r="M51" s="111"/>
      <c r="N51" s="111"/>
      <c r="O51" s="101"/>
      <c r="P51" s="103"/>
      <c r="Q51" s="101"/>
      <c r="R51" s="101"/>
      <c r="S51" s="101"/>
      <c r="T51" s="112"/>
      <c r="U51" s="112"/>
      <c r="V51" s="112"/>
    </row>
    <row r="52" spans="1:28">
      <c r="A52" s="90"/>
      <c r="B52" s="117"/>
      <c r="C52" s="92"/>
      <c r="D52" s="120"/>
      <c r="E52" s="74"/>
      <c r="G52" s="90"/>
      <c r="H52" s="104"/>
      <c r="I52" s="90"/>
      <c r="J52" s="105"/>
      <c r="K52" s="101"/>
      <c r="L52" s="111"/>
      <c r="M52" s="111"/>
      <c r="N52" s="111"/>
      <c r="O52" s="101"/>
      <c r="P52" s="103"/>
      <c r="Q52" s="101"/>
      <c r="R52" s="101"/>
      <c r="S52" s="101"/>
      <c r="T52" s="112"/>
      <c r="U52" s="112"/>
      <c r="V52" s="112"/>
    </row>
    <row r="53" spans="1:28">
      <c r="A53" s="90"/>
      <c r="B53" s="117"/>
      <c r="C53" s="92"/>
      <c r="D53" s="126"/>
      <c r="E53" s="74"/>
      <c r="G53" s="90"/>
      <c r="H53" s="104"/>
      <c r="I53" s="90"/>
      <c r="J53" s="105"/>
      <c r="K53" s="101"/>
      <c r="L53" s="111"/>
      <c r="M53" s="111"/>
      <c r="N53" s="111"/>
      <c r="O53" s="101"/>
      <c r="P53" s="103"/>
      <c r="Q53" s="101"/>
      <c r="R53" s="101"/>
      <c r="S53" s="101"/>
      <c r="T53" s="112"/>
      <c r="U53" s="112"/>
      <c r="V53" s="112"/>
    </row>
    <row r="54" spans="1:28">
      <c r="A54" s="90"/>
      <c r="B54" s="117"/>
      <c r="C54" s="92"/>
      <c r="D54" s="120"/>
      <c r="G54" s="90"/>
      <c r="H54" s="104"/>
      <c r="I54" s="90"/>
      <c r="J54" s="105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spans="1:28">
      <c r="A55" s="53"/>
      <c r="B55" s="57"/>
      <c r="C55" s="54"/>
      <c r="D55" s="4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57"/>
      <c r="T55" s="157"/>
      <c r="U55" s="157"/>
      <c r="V55" s="157"/>
    </row>
    <row r="56" spans="1:28">
      <c r="A56" s="53"/>
      <c r="B56" s="57"/>
      <c r="C56" s="54"/>
      <c r="D56" s="39"/>
    </row>
    <row r="57" spans="1:28">
      <c r="A57" s="53"/>
      <c r="B57" s="57"/>
      <c r="C57" s="54"/>
      <c r="D57" s="40"/>
    </row>
    <row r="58" spans="1:28">
      <c r="A58" s="53"/>
      <c r="B58" s="57"/>
      <c r="C58" s="54"/>
      <c r="D58" s="40"/>
    </row>
    <row r="59" spans="1:28" s="2" customFormat="1" ht="15.75">
      <c r="A59" s="1" t="s">
        <v>156</v>
      </c>
      <c r="D59" s="43"/>
      <c r="AA59" s="72"/>
      <c r="AB59" s="73"/>
    </row>
    <row r="60" spans="1:28" s="2" customFormat="1" ht="19.5" customHeight="1">
      <c r="A60" s="3" t="s">
        <v>0</v>
      </c>
      <c r="B60" s="56" t="s">
        <v>36</v>
      </c>
      <c r="C60" s="38" t="s">
        <v>37</v>
      </c>
      <c r="D60" s="94" t="s">
        <v>38</v>
      </c>
      <c r="F60" s="13" t="s">
        <v>1</v>
      </c>
      <c r="K60" s="13" t="s">
        <v>93</v>
      </c>
      <c r="L60" s="86"/>
    </row>
    <row r="61" spans="1:28">
      <c r="A61" s="53"/>
      <c r="B61" s="57"/>
      <c r="C61" s="54"/>
      <c r="D61" s="40"/>
      <c r="F61" s="2"/>
    </row>
    <row r="62" spans="1:28">
      <c r="A62" s="53" t="s">
        <v>76</v>
      </c>
      <c r="B62" s="55">
        <v>42259</v>
      </c>
      <c r="C62" s="76" t="s">
        <v>39</v>
      </c>
      <c r="D62" s="40">
        <v>3500119000</v>
      </c>
      <c r="E62" s="2"/>
      <c r="F62" s="83" t="s">
        <v>77</v>
      </c>
      <c r="K62" t="s">
        <v>83</v>
      </c>
      <c r="L62" s="85">
        <v>2792722412.8299999</v>
      </c>
    </row>
    <row r="63" spans="1:28">
      <c r="A63" s="53" t="s">
        <v>68</v>
      </c>
      <c r="B63" s="75">
        <v>42790</v>
      </c>
      <c r="C63" s="76" t="s">
        <v>39</v>
      </c>
      <c r="D63" s="79">
        <v>3274649000</v>
      </c>
      <c r="F63" s="21" t="s">
        <v>69</v>
      </c>
      <c r="K63" t="s">
        <v>83</v>
      </c>
      <c r="L63" s="85">
        <v>2511619113.3600001</v>
      </c>
    </row>
    <row r="64" spans="1:28">
      <c r="A64" s="53"/>
      <c r="B64" s="57"/>
      <c r="C64" s="54"/>
      <c r="D64" s="40"/>
      <c r="E64" s="2"/>
      <c r="F64" s="83"/>
    </row>
    <row r="65" spans="1:12">
      <c r="A65" s="53"/>
      <c r="B65" s="57"/>
      <c r="C65" s="54"/>
      <c r="D65" s="39">
        <f>SUM(D62:D64)</f>
        <v>6774768000</v>
      </c>
      <c r="E65" s="2"/>
      <c r="L65" s="87">
        <f>SUM(L62:L64)</f>
        <v>5304341526.1900005</v>
      </c>
    </row>
    <row r="66" spans="1:12">
      <c r="A66" s="53"/>
      <c r="B66" s="57"/>
      <c r="C66" s="54"/>
      <c r="D66" s="40"/>
      <c r="E66" s="2"/>
    </row>
    <row r="67" spans="1:12">
      <c r="A67" s="53"/>
      <c r="B67" s="57"/>
      <c r="C67" s="54"/>
      <c r="D67" s="40"/>
    </row>
    <row r="68" spans="1:12">
      <c r="A68" s="21"/>
      <c r="C68" s="76"/>
      <c r="D68" s="40"/>
      <c r="E68" s="2"/>
      <c r="F68" s="83"/>
      <c r="L68" s="85"/>
    </row>
    <row r="69" spans="1:12">
      <c r="A69" s="53"/>
      <c r="B69" s="57"/>
      <c r="C69" s="54"/>
      <c r="D69" s="40"/>
      <c r="E69" s="41"/>
    </row>
    <row r="70" spans="1:12">
      <c r="A70" s="53"/>
      <c r="B70" s="57"/>
      <c r="C70" s="54"/>
      <c r="D70" s="40"/>
      <c r="E70" s="41"/>
    </row>
    <row r="71" spans="1:12">
      <c r="A71" s="53"/>
      <c r="B71" s="57"/>
      <c r="C71" s="54"/>
      <c r="D71" s="40"/>
    </row>
    <row r="72" spans="1:12">
      <c r="A72" s="53"/>
      <c r="B72" s="57"/>
      <c r="C72" s="54"/>
      <c r="D72" s="40"/>
    </row>
    <row r="73" spans="1:12">
      <c r="A73" s="53"/>
      <c r="B73" s="57"/>
      <c r="C73" s="54"/>
      <c r="D73" s="40"/>
    </row>
    <row r="74" spans="1:12">
      <c r="A74" s="53"/>
      <c r="B74" s="57"/>
      <c r="C74" s="54"/>
      <c r="D74" s="40"/>
    </row>
    <row r="75" spans="1:12">
      <c r="A75" s="53"/>
      <c r="B75" s="57"/>
      <c r="C75" s="54"/>
      <c r="D75" s="40"/>
    </row>
    <row r="76" spans="1:12">
      <c r="A76" s="53"/>
      <c r="B76" s="57"/>
      <c r="C76" s="54"/>
      <c r="D76" s="40"/>
    </row>
    <row r="77" spans="1:12">
      <c r="A77" s="53"/>
      <c r="B77" s="57"/>
      <c r="C77" s="54"/>
      <c r="D77" s="40"/>
    </row>
    <row r="78" spans="1:12">
      <c r="A78" s="53"/>
      <c r="B78" s="57"/>
      <c r="C78" s="54"/>
      <c r="D78" s="40"/>
    </row>
    <row r="79" spans="1:12">
      <c r="A79" s="53"/>
      <c r="B79" s="57"/>
      <c r="C79" s="54"/>
      <c r="D79" s="40"/>
    </row>
    <row r="80" spans="1:12">
      <c r="A80" s="53"/>
      <c r="B80" s="57"/>
      <c r="C80" s="54"/>
      <c r="D80" s="40"/>
    </row>
    <row r="81" spans="1:4">
      <c r="A81" s="53"/>
      <c r="B81" s="57"/>
      <c r="C81" s="54"/>
      <c r="D81" s="40"/>
    </row>
    <row r="82" spans="1:4">
      <c r="A82" s="53"/>
      <c r="B82" s="57"/>
      <c r="C82" s="54"/>
      <c r="D82" s="40"/>
    </row>
    <row r="83" spans="1:4">
      <c r="A83" s="53"/>
      <c r="B83" s="57"/>
      <c r="C83" s="54"/>
      <c r="D83" s="40"/>
    </row>
    <row r="84" spans="1:4">
      <c r="A84" s="53"/>
      <c r="B84" s="57"/>
      <c r="C84" s="54"/>
      <c r="D84" s="40"/>
    </row>
    <row r="85" spans="1:4">
      <c r="D85" s="40"/>
    </row>
    <row r="86" spans="1:4">
      <c r="D86" s="40"/>
    </row>
    <row r="91" spans="1:4">
      <c r="D91" s="39"/>
    </row>
  </sheetData>
  <mergeCells count="9">
    <mergeCell ref="S55:V55"/>
    <mergeCell ref="G9:I9"/>
    <mergeCell ref="K9:L9"/>
    <mergeCell ref="N9:P9"/>
    <mergeCell ref="R9:U9"/>
    <mergeCell ref="L43:N43"/>
    <mergeCell ref="T43:V43"/>
    <mergeCell ref="L41:N41"/>
    <mergeCell ref="T41:V41"/>
  </mergeCells>
  <phoneticPr fontId="8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>
      <selection activeCell="I11" sqref="I11"/>
    </sheetView>
  </sheetViews>
  <sheetFormatPr defaultRowHeight="12.75"/>
  <cols>
    <col min="1" max="2" width="9.140625" style="7"/>
    <col min="3" max="4" width="4.85546875" style="7" customWidth="1"/>
    <col min="5" max="6" width="14" style="7" customWidth="1"/>
    <col min="7" max="7" width="13.42578125" style="7" customWidth="1"/>
    <col min="8" max="8" width="14" style="7" customWidth="1"/>
    <col min="9" max="13" width="9.140625" style="7"/>
    <col min="14" max="14" width="15.42578125" style="7" bestFit="1" customWidth="1"/>
    <col min="15" max="16" width="11.28515625" style="7" bestFit="1" customWidth="1"/>
    <col min="17" max="17" width="14.140625" style="7" bestFit="1" customWidth="1"/>
    <col min="18" max="16384" width="9.140625" style="7"/>
  </cols>
  <sheetData>
    <row r="1" spans="1:21" ht="26.25" customHeight="1">
      <c r="O1" s="14"/>
      <c r="P1" s="14"/>
      <c r="Q1" s="14"/>
      <c r="R1" s="14"/>
      <c r="S1" s="14"/>
      <c r="T1" s="14"/>
      <c r="U1" s="14"/>
    </row>
    <row r="2" spans="1:21" ht="16.5" customHeight="1">
      <c r="B2" s="6" t="s">
        <v>155</v>
      </c>
      <c r="O2" s="14"/>
      <c r="P2" s="14"/>
      <c r="Q2" s="14"/>
      <c r="R2" s="14"/>
      <c r="S2" s="14"/>
      <c r="T2" s="14"/>
      <c r="U2" s="14"/>
    </row>
    <row r="3" spans="1:21" ht="16.5" customHeight="1">
      <c r="B3" s="80" t="s">
        <v>86</v>
      </c>
      <c r="O3" s="14"/>
      <c r="P3" s="14"/>
      <c r="Q3" s="14"/>
      <c r="R3" s="14"/>
      <c r="S3" s="14"/>
      <c r="T3" s="14"/>
      <c r="U3" s="14"/>
    </row>
    <row r="4" spans="1:21" ht="16.5" customHeight="1">
      <c r="B4" s="80"/>
      <c r="O4" s="14"/>
      <c r="P4" s="14"/>
      <c r="Q4" s="14"/>
      <c r="R4" s="14"/>
      <c r="S4" s="14"/>
      <c r="T4" s="14"/>
      <c r="U4" s="14"/>
    </row>
    <row r="5" spans="1:21" ht="26.25" customHeight="1">
      <c r="A5" s="110"/>
      <c r="B5" s="161" t="s">
        <v>23</v>
      </c>
      <c r="C5" s="161"/>
      <c r="D5" s="161"/>
      <c r="E5" s="109" t="s">
        <v>16</v>
      </c>
      <c r="F5" s="109" t="s">
        <v>17</v>
      </c>
      <c r="G5" s="109" t="s">
        <v>18</v>
      </c>
      <c r="O5" s="14"/>
      <c r="P5" s="14"/>
      <c r="Q5" s="14"/>
      <c r="R5" s="14"/>
      <c r="S5" s="14"/>
      <c r="T5" s="14"/>
      <c r="U5" s="14"/>
    </row>
    <row r="6" spans="1:21" ht="12" customHeight="1">
      <c r="B6" s="7">
        <v>0</v>
      </c>
      <c r="C6" s="8" t="s">
        <v>19</v>
      </c>
      <c r="D6" s="7">
        <v>1</v>
      </c>
      <c r="E6" s="18">
        <f>G6+F6</f>
        <v>84.176466254809142</v>
      </c>
      <c r="F6" s="18"/>
      <c r="G6" s="18">
        <v>84.176466254809142</v>
      </c>
      <c r="H6" s="97"/>
      <c r="I6" s="14"/>
      <c r="J6" s="14"/>
      <c r="K6" s="14"/>
      <c r="L6" s="26"/>
      <c r="M6" s="99"/>
      <c r="N6" s="19"/>
      <c r="O6" s="14"/>
      <c r="P6" s="14"/>
      <c r="Q6" s="14"/>
      <c r="R6" s="14"/>
      <c r="S6" s="14"/>
      <c r="T6" s="14"/>
      <c r="U6" s="14"/>
    </row>
    <row r="7" spans="1:21">
      <c r="B7" s="7">
        <v>1</v>
      </c>
      <c r="C7" s="8" t="s">
        <v>19</v>
      </c>
      <c r="D7" s="7">
        <v>2</v>
      </c>
      <c r="E7" s="18">
        <f t="shared" ref="E7:E13" si="0">G7+F7</f>
        <v>119.97341146049131</v>
      </c>
      <c r="F7" s="18"/>
      <c r="G7" s="18">
        <v>119.97341146049131</v>
      </c>
      <c r="H7" s="97"/>
      <c r="I7" s="14"/>
      <c r="J7" s="14"/>
      <c r="K7" s="14"/>
      <c r="L7" s="26"/>
      <c r="M7" s="99"/>
      <c r="N7" s="19"/>
      <c r="O7" s="14"/>
      <c r="P7" s="14"/>
      <c r="Q7" s="14"/>
      <c r="R7" s="14"/>
      <c r="S7" s="14"/>
      <c r="T7" s="14"/>
      <c r="U7" s="14"/>
    </row>
    <row r="8" spans="1:21">
      <c r="B8" s="7">
        <v>2</v>
      </c>
      <c r="C8" s="8" t="s">
        <v>19</v>
      </c>
      <c r="D8" s="7">
        <v>3</v>
      </c>
      <c r="E8" s="18">
        <f t="shared" si="0"/>
        <v>2897.3821843526398</v>
      </c>
      <c r="F8" s="18">
        <v>2792.7224128299999</v>
      </c>
      <c r="G8" s="18">
        <v>104.65977152263987</v>
      </c>
      <c r="H8" s="97"/>
      <c r="I8" s="14"/>
      <c r="J8" s="14"/>
      <c r="K8" s="14"/>
      <c r="L8" s="26"/>
      <c r="M8" s="99"/>
      <c r="N8" s="19"/>
      <c r="O8" s="14"/>
      <c r="P8" s="14"/>
      <c r="Q8" s="14"/>
      <c r="R8" s="14"/>
      <c r="S8" s="14"/>
      <c r="T8" s="14"/>
      <c r="U8" s="14"/>
    </row>
    <row r="9" spans="1:21">
      <c r="B9" s="7">
        <v>3</v>
      </c>
      <c r="C9" s="8" t="s">
        <v>19</v>
      </c>
      <c r="D9" s="7">
        <v>4</v>
      </c>
      <c r="E9" s="82">
        <f t="shared" si="0"/>
        <v>161.75339590115419</v>
      </c>
      <c r="F9" s="18"/>
      <c r="G9" s="18">
        <v>161.75339590115419</v>
      </c>
      <c r="H9" s="97"/>
      <c r="I9" s="14"/>
      <c r="J9" s="14"/>
      <c r="K9" s="14"/>
      <c r="L9" s="26"/>
      <c r="M9" s="99"/>
      <c r="N9" s="19"/>
      <c r="O9" s="14"/>
      <c r="P9" s="14"/>
      <c r="Q9" s="14"/>
      <c r="R9" s="14"/>
      <c r="S9" s="14"/>
      <c r="T9" s="14"/>
      <c r="U9" s="14"/>
    </row>
    <row r="10" spans="1:21">
      <c r="B10" s="7">
        <v>4</v>
      </c>
      <c r="C10" s="8" t="s">
        <v>19</v>
      </c>
      <c r="D10" s="7">
        <v>5</v>
      </c>
      <c r="E10" s="18">
        <f t="shared" si="0"/>
        <v>2645.9387241620125</v>
      </c>
      <c r="F10" s="18">
        <v>2511.61911336</v>
      </c>
      <c r="G10" s="18">
        <v>134.31961080201248</v>
      </c>
      <c r="H10" s="97"/>
      <c r="I10" s="14"/>
      <c r="J10" s="14"/>
      <c r="K10" s="14"/>
      <c r="L10" s="26"/>
      <c r="M10" s="99"/>
      <c r="N10" s="19"/>
      <c r="O10" s="14"/>
      <c r="P10" s="14"/>
      <c r="Q10" s="14"/>
      <c r="R10" s="14"/>
      <c r="S10" s="14"/>
      <c r="T10" s="14"/>
      <c r="U10" s="14"/>
    </row>
    <row r="11" spans="1:21">
      <c r="B11" s="7">
        <v>5</v>
      </c>
      <c r="C11" s="8" t="s">
        <v>19</v>
      </c>
      <c r="D11" s="7">
        <v>10</v>
      </c>
      <c r="E11" s="18">
        <f t="shared" si="0"/>
        <v>78.212422817401603</v>
      </c>
      <c r="F11" s="18"/>
      <c r="G11" s="18">
        <v>78.212422817401603</v>
      </c>
      <c r="H11" s="97"/>
      <c r="I11" s="14"/>
      <c r="J11" s="14"/>
      <c r="K11" s="14"/>
      <c r="L11" s="26"/>
      <c r="M11" s="99"/>
      <c r="N11" s="19"/>
      <c r="O11" s="14"/>
      <c r="P11" s="14"/>
      <c r="Q11" s="14"/>
      <c r="R11" s="14"/>
      <c r="S11" s="14"/>
      <c r="T11" s="14"/>
      <c r="U11" s="14"/>
    </row>
    <row r="12" spans="1:21">
      <c r="B12" s="7">
        <v>10</v>
      </c>
      <c r="C12" s="8" t="s">
        <v>19</v>
      </c>
      <c r="D12" s="7">
        <v>15</v>
      </c>
      <c r="E12" s="82">
        <f t="shared" si="0"/>
        <v>110.29486069103288</v>
      </c>
      <c r="F12" s="18"/>
      <c r="G12" s="18">
        <v>110.29486069103288</v>
      </c>
      <c r="H12" s="97"/>
      <c r="I12" s="14"/>
      <c r="J12" s="14"/>
      <c r="K12" s="14"/>
      <c r="L12" s="26"/>
      <c r="M12" s="99"/>
      <c r="N12" s="19"/>
      <c r="O12" s="14"/>
      <c r="P12" s="14"/>
      <c r="Q12" s="14"/>
      <c r="R12" s="14"/>
      <c r="S12" s="14"/>
      <c r="T12" s="14"/>
      <c r="U12" s="14"/>
    </row>
    <row r="13" spans="1:21">
      <c r="B13" s="7">
        <v>15</v>
      </c>
      <c r="C13" s="8" t="s">
        <v>19</v>
      </c>
      <c r="D13" s="7">
        <v>20</v>
      </c>
      <c r="E13" s="18">
        <f t="shared" si="0"/>
        <v>21.01330258952353</v>
      </c>
      <c r="F13" s="18"/>
      <c r="G13" s="18">
        <v>21.01330258952353</v>
      </c>
      <c r="H13" s="97"/>
      <c r="I13" s="14"/>
      <c r="J13" s="14"/>
      <c r="K13" s="14"/>
      <c r="L13" s="26"/>
      <c r="M13" s="99"/>
      <c r="N13" s="19"/>
      <c r="O13" s="14"/>
      <c r="P13" s="14"/>
      <c r="Q13" s="14"/>
      <c r="R13" s="14"/>
      <c r="S13" s="14"/>
      <c r="T13" s="14"/>
      <c r="U13" s="14"/>
    </row>
    <row r="14" spans="1:21">
      <c r="B14" s="162"/>
      <c r="C14" s="162"/>
      <c r="D14" s="163"/>
      <c r="E14" s="18"/>
      <c r="F14" s="18"/>
      <c r="G14" s="95"/>
      <c r="H14" s="97"/>
      <c r="I14" s="14"/>
      <c r="J14" s="14"/>
      <c r="K14" s="14"/>
      <c r="L14" s="26"/>
      <c r="M14" s="99"/>
      <c r="N14" s="19"/>
      <c r="O14" s="14"/>
      <c r="P14" s="17"/>
      <c r="Q14" s="14"/>
      <c r="R14" s="14"/>
      <c r="S14" s="14"/>
      <c r="T14" s="14"/>
      <c r="U14" s="14"/>
    </row>
    <row r="15" spans="1:21">
      <c r="B15" s="164" t="s">
        <v>16</v>
      </c>
      <c r="C15" s="164"/>
      <c r="D15" s="164"/>
      <c r="E15" s="11">
        <f>SUM(E6:E14)</f>
        <v>6118.7447682290658</v>
      </c>
      <c r="F15" s="11">
        <f>SUM(F6:F14)</f>
        <v>5304.34152619</v>
      </c>
      <c r="G15" s="98">
        <f>SUM(G6:G14)</f>
        <v>814.40324203906505</v>
      </c>
      <c r="H15" s="47"/>
      <c r="L15" s="26"/>
      <c r="M15" s="99"/>
      <c r="N15" s="19"/>
      <c r="O15" s="14"/>
      <c r="P15" s="14"/>
      <c r="Q15" s="14"/>
      <c r="R15" s="14"/>
      <c r="S15" s="14"/>
      <c r="T15" s="14"/>
      <c r="U15" s="14"/>
    </row>
    <row r="16" spans="1:21">
      <c r="L16" s="26"/>
      <c r="M16" s="99"/>
      <c r="N16" s="19"/>
      <c r="O16" s="14"/>
      <c r="P16" s="14"/>
      <c r="Q16" s="14"/>
      <c r="R16" s="14"/>
      <c r="S16" s="14"/>
      <c r="T16" s="14"/>
      <c r="U16" s="14"/>
    </row>
    <row r="17" spans="2:21">
      <c r="B17" s="10"/>
      <c r="L17" s="26"/>
      <c r="M17" s="99"/>
      <c r="N17" s="19"/>
      <c r="O17" s="14"/>
      <c r="P17" s="14"/>
      <c r="Q17" s="14"/>
      <c r="R17" s="14"/>
      <c r="S17" s="14"/>
      <c r="T17" s="14"/>
      <c r="U17" s="14"/>
    </row>
    <row r="18" spans="2:21">
      <c r="B18" s="10"/>
      <c r="L18" s="26"/>
      <c r="M18" s="99"/>
      <c r="N18" s="19"/>
      <c r="O18" s="14"/>
      <c r="P18" s="14"/>
      <c r="Q18" s="14"/>
      <c r="R18" s="14"/>
      <c r="S18" s="14"/>
      <c r="T18" s="14"/>
      <c r="U18" s="14"/>
    </row>
    <row r="19" spans="2:21">
      <c r="G19" s="23"/>
      <c r="L19" s="88"/>
      <c r="M19" s="99"/>
      <c r="N19" s="19"/>
      <c r="O19" s="14"/>
      <c r="P19" s="14"/>
      <c r="Q19" s="14"/>
      <c r="R19" s="14"/>
      <c r="S19" s="14"/>
      <c r="T19" s="14"/>
      <c r="U19" s="14"/>
    </row>
    <row r="20" spans="2:21">
      <c r="G20" s="23"/>
      <c r="L20" s="88"/>
      <c r="M20" s="99"/>
      <c r="N20" s="19"/>
      <c r="O20" s="14"/>
      <c r="P20" s="14"/>
      <c r="Q20" s="14"/>
      <c r="R20" s="14"/>
      <c r="S20" s="14"/>
      <c r="T20" s="14"/>
      <c r="U20" s="14"/>
    </row>
    <row r="21" spans="2:21">
      <c r="L21" s="88"/>
      <c r="M21" s="99"/>
      <c r="N21" s="19"/>
      <c r="O21" s="14"/>
      <c r="P21" s="14"/>
      <c r="Q21" s="14"/>
      <c r="R21" s="14"/>
      <c r="S21" s="14"/>
      <c r="T21" s="14"/>
      <c r="U21" s="14"/>
    </row>
    <row r="22" spans="2:21">
      <c r="L22" s="26"/>
      <c r="M22" s="99"/>
      <c r="N22" s="19"/>
      <c r="O22" s="14"/>
      <c r="P22" s="14"/>
      <c r="Q22" s="14"/>
      <c r="R22" s="14"/>
      <c r="S22" s="14"/>
      <c r="T22" s="14"/>
      <c r="U22" s="14"/>
    </row>
    <row r="23" spans="2:21">
      <c r="L23" s="26"/>
      <c r="M23" s="99"/>
      <c r="N23" s="19"/>
      <c r="O23" s="14"/>
      <c r="P23" s="14"/>
      <c r="Q23" s="14"/>
      <c r="R23" s="14"/>
      <c r="S23" s="14"/>
      <c r="T23" s="14"/>
      <c r="U23" s="14"/>
    </row>
    <row r="24" spans="2:21">
      <c r="L24" s="88"/>
      <c r="M24" s="96"/>
      <c r="N24" s="19"/>
    </row>
    <row r="28" spans="2:21">
      <c r="L28" s="102"/>
      <c r="N28" s="71"/>
      <c r="P28" s="100"/>
    </row>
    <row r="29" spans="2:21">
      <c r="L29" s="102"/>
      <c r="N29" s="71"/>
      <c r="P29" s="100"/>
    </row>
    <row r="30" spans="2:21">
      <c r="N30" s="71"/>
    </row>
  </sheetData>
  <mergeCells count="3">
    <mergeCell ref="B5:D5"/>
    <mergeCell ref="B14:D14"/>
    <mergeCell ref="B15:D15"/>
  </mergeCell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="90" zoomScaleNormal="90" workbookViewId="0">
      <selection sqref="A1:H35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17.7109375" style="7" bestFit="1" customWidth="1"/>
    <col min="9" max="9" width="17.140625" style="7" bestFit="1" customWidth="1"/>
    <col min="10" max="10" width="15.140625" style="7" customWidth="1"/>
    <col min="11" max="11" width="14.28515625" style="7" customWidth="1"/>
    <col min="12" max="12" width="17.140625" style="7" bestFit="1" customWidth="1"/>
    <col min="13" max="13" width="16" style="7" bestFit="1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6" t="s">
        <v>151</v>
      </c>
    </row>
    <row r="3" spans="2:10">
      <c r="B3" s="80" t="s">
        <v>86</v>
      </c>
    </row>
    <row r="5" spans="2:10">
      <c r="B5" s="10" t="s">
        <v>24</v>
      </c>
      <c r="C5" s="10" t="s">
        <v>25</v>
      </c>
      <c r="D5" s="10"/>
      <c r="J5" s="47"/>
    </row>
    <row r="6" spans="2:10" ht="20.25" customHeight="1">
      <c r="B6" s="26"/>
      <c r="C6" s="27"/>
      <c r="D6" s="2"/>
      <c r="E6" s="2"/>
      <c r="F6" s="2"/>
      <c r="J6" s="2"/>
    </row>
    <row r="7" spans="2:10">
      <c r="B7" s="26">
        <v>2014</v>
      </c>
      <c r="C7" s="108">
        <v>84.176466254809128</v>
      </c>
      <c r="D7" s="19"/>
      <c r="E7" s="22"/>
      <c r="F7" s="2"/>
      <c r="J7" s="2"/>
    </row>
    <row r="8" spans="2:10">
      <c r="B8" s="26">
        <v>2015</v>
      </c>
      <c r="C8" s="108">
        <v>2912.6958242904911</v>
      </c>
      <c r="D8" s="19"/>
      <c r="E8" s="2"/>
      <c r="F8" s="2"/>
    </row>
    <row r="9" spans="2:10">
      <c r="B9" s="26">
        <v>2016</v>
      </c>
      <c r="C9" s="108">
        <v>104.65977152263984</v>
      </c>
      <c r="D9" s="18"/>
      <c r="E9" s="2"/>
      <c r="F9" s="2"/>
    </row>
    <row r="10" spans="2:10">
      <c r="B10" s="26">
        <v>2017</v>
      </c>
      <c r="C10" s="108">
        <v>2673.3725092611539</v>
      </c>
      <c r="D10" s="19"/>
      <c r="E10" s="2"/>
      <c r="F10" s="2"/>
    </row>
    <row r="11" spans="2:10">
      <c r="B11" s="26">
        <v>2018</v>
      </c>
      <c r="C11" s="108">
        <v>134.31961080201245</v>
      </c>
      <c r="D11" s="19"/>
      <c r="E11" s="2"/>
      <c r="F11" s="2"/>
      <c r="H11" s="24"/>
    </row>
    <row r="12" spans="2:10">
      <c r="B12" s="26">
        <v>2019</v>
      </c>
      <c r="C12" s="108">
        <v>13.928918614974846</v>
      </c>
      <c r="E12" s="2"/>
      <c r="F12" s="2"/>
      <c r="H12" s="24"/>
    </row>
    <row r="13" spans="2:10">
      <c r="B13" s="26">
        <v>2020</v>
      </c>
      <c r="C13" s="108">
        <v>14.873851553714118</v>
      </c>
      <c r="D13" s="19"/>
      <c r="E13" s="2"/>
      <c r="F13" s="2"/>
    </row>
    <row r="14" spans="2:10">
      <c r="B14" s="26">
        <v>2021</v>
      </c>
      <c r="C14" s="108">
        <v>15.883901649896419</v>
      </c>
      <c r="D14" s="19"/>
      <c r="E14" s="2"/>
      <c r="F14" s="2"/>
    </row>
    <row r="15" spans="2:10">
      <c r="B15" s="26">
        <v>2022</v>
      </c>
      <c r="C15" s="108">
        <v>16.963634440662918</v>
      </c>
      <c r="D15" s="19"/>
      <c r="E15" s="2"/>
      <c r="F15" s="2"/>
    </row>
    <row r="16" spans="2:10">
      <c r="B16" s="26">
        <v>2023</v>
      </c>
      <c r="C16" s="108">
        <v>16.562116558153299</v>
      </c>
      <c r="D16" s="19"/>
      <c r="E16" s="2"/>
      <c r="F16" s="2"/>
    </row>
    <row r="17" spans="1:10">
      <c r="B17" s="26">
        <v>2024</v>
      </c>
      <c r="C17" s="108">
        <v>20.90791229653744</v>
      </c>
      <c r="D17" s="19"/>
      <c r="E17" s="2"/>
      <c r="F17" s="2"/>
    </row>
    <row r="18" spans="1:10">
      <c r="B18" s="26">
        <v>2025</v>
      </c>
      <c r="C18" s="108">
        <v>20.671670864160998</v>
      </c>
      <c r="D18" s="19"/>
      <c r="E18" s="2"/>
      <c r="F18" s="2"/>
    </row>
    <row r="19" spans="1:10">
      <c r="B19" s="26">
        <v>2026</v>
      </c>
      <c r="C19" s="108">
        <v>22.082733404853506</v>
      </c>
      <c r="D19" s="19"/>
      <c r="E19" s="2"/>
      <c r="F19" s="2"/>
    </row>
    <row r="20" spans="1:10">
      <c r="B20" s="88">
        <v>2027</v>
      </c>
      <c r="C20" s="108">
        <v>23.591736467889913</v>
      </c>
      <c r="D20" s="19"/>
      <c r="E20" s="2"/>
      <c r="F20" s="2"/>
    </row>
    <row r="21" spans="1:10">
      <c r="B21" s="88">
        <v>2028</v>
      </c>
      <c r="C21" s="108">
        <v>23.040807657591003</v>
      </c>
      <c r="D21" s="19"/>
      <c r="E21" s="2"/>
      <c r="F21" s="2"/>
    </row>
    <row r="22" spans="1:10">
      <c r="B22" s="88">
        <v>2029</v>
      </c>
      <c r="C22" s="108">
        <v>11.921051546315478</v>
      </c>
      <c r="D22" s="19"/>
      <c r="E22" s="2"/>
      <c r="F22" s="2"/>
    </row>
    <row r="23" spans="1:10">
      <c r="B23" s="26">
        <v>2030</v>
      </c>
      <c r="C23" s="108">
        <v>9.0922510432080497</v>
      </c>
      <c r="D23" s="19"/>
      <c r="E23" s="2"/>
      <c r="F23" s="2"/>
    </row>
    <row r="24" spans="1:10">
      <c r="B24" s="26"/>
      <c r="C24" s="108"/>
      <c r="D24" s="19"/>
      <c r="E24" s="2"/>
      <c r="F24" s="2"/>
    </row>
    <row r="25" spans="1:10">
      <c r="B25" s="88"/>
      <c r="C25" s="96"/>
      <c r="D25" s="19"/>
      <c r="E25" s="2"/>
      <c r="F25" s="2"/>
    </row>
    <row r="26" spans="1:10">
      <c r="B26" s="64"/>
      <c r="C26" s="19"/>
      <c r="D26" s="2"/>
      <c r="E26" s="2"/>
      <c r="F26" s="2"/>
    </row>
    <row r="27" spans="1:10">
      <c r="B27" s="26"/>
      <c r="C27" s="19"/>
      <c r="D27" s="2"/>
      <c r="E27" s="2"/>
      <c r="F27" s="2"/>
      <c r="H27" s="71"/>
      <c r="I27" s="2"/>
      <c r="J27" s="2"/>
    </row>
    <row r="28" spans="1:10">
      <c r="B28" s="10"/>
      <c r="D28" s="12"/>
      <c r="J28" s="2"/>
    </row>
    <row r="29" spans="1:10" ht="20.25" customHeight="1">
      <c r="J29" s="2"/>
    </row>
    <row r="30" spans="1:10" ht="15.75">
      <c r="B30" s="6" t="s">
        <v>150</v>
      </c>
    </row>
    <row r="32" spans="1:10" ht="12.75" customHeight="1">
      <c r="A32" s="45"/>
      <c r="B32" s="80" t="s">
        <v>87</v>
      </c>
      <c r="C32" s="84">
        <v>51.442758990000002</v>
      </c>
      <c r="D32" s="51"/>
      <c r="E32" s="46"/>
    </row>
    <row r="33" spans="1:6" ht="12.75" customHeight="1">
      <c r="A33" s="45"/>
      <c r="B33" s="47"/>
      <c r="C33" s="77">
        <f>SUM(C32:C32)</f>
        <v>51.442758990000002</v>
      </c>
      <c r="D33" s="48"/>
      <c r="E33" s="46"/>
    </row>
    <row r="34" spans="1:6">
      <c r="A34" s="45"/>
      <c r="B34" s="49"/>
      <c r="C34" s="50"/>
      <c r="D34" s="50"/>
      <c r="E34" s="45"/>
      <c r="F34" s="16"/>
    </row>
    <row r="35" spans="1:6" ht="28.5" customHeight="1">
      <c r="A35" s="45"/>
      <c r="B35" s="45"/>
      <c r="C35" s="45"/>
      <c r="D35" s="45"/>
      <c r="E35" s="45"/>
    </row>
    <row r="36" spans="1:6">
      <c r="B36" s="78"/>
    </row>
    <row r="149" spans="19:19">
      <c r="S149" s="24"/>
    </row>
    <row r="249" spans="18:21">
      <c r="R249" s="71"/>
    </row>
    <row r="250" spans="18:21">
      <c r="U250" s="71"/>
    </row>
  </sheetData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25"/>
  <sheetViews>
    <sheetView workbookViewId="0">
      <selection sqref="A1:H23"/>
    </sheetView>
  </sheetViews>
  <sheetFormatPr defaultRowHeight="12.75"/>
  <cols>
    <col min="1" max="2" width="9.140625" style="7"/>
    <col min="3" max="3" width="4.85546875" style="7" customWidth="1"/>
    <col min="4" max="4" width="3.5703125" style="7" customWidth="1"/>
    <col min="5" max="5" width="17.42578125" style="7" customWidth="1"/>
    <col min="6" max="6" width="12.5703125" style="7" customWidth="1"/>
    <col min="7" max="7" width="14" style="7" customWidth="1"/>
    <col min="8" max="8" width="11" style="7" bestFit="1" customWidth="1"/>
    <col min="9" max="9" width="12.85546875" style="7" bestFit="1" customWidth="1"/>
    <col min="10" max="11" width="9.140625" style="7"/>
    <col min="12" max="12" width="17.7109375" style="7" customWidth="1"/>
    <col min="13" max="13" width="9.140625" style="7"/>
    <col min="14" max="15" width="11.28515625" style="7" bestFit="1" customWidth="1"/>
    <col min="16" max="16" width="14.140625" style="7" bestFit="1" customWidth="1"/>
    <col min="17" max="16384" width="9.140625" style="7"/>
  </cols>
  <sheetData>
    <row r="1" spans="2:20" ht="26.25" customHeight="1">
      <c r="N1" s="14"/>
      <c r="O1" s="14"/>
      <c r="P1" s="14"/>
      <c r="Q1" s="14"/>
      <c r="R1" s="14"/>
      <c r="S1" s="14"/>
      <c r="T1" s="14"/>
    </row>
    <row r="2" spans="2:20" ht="16.5" customHeight="1">
      <c r="B2" s="6" t="s">
        <v>153</v>
      </c>
    </row>
    <row r="3" spans="2:20" ht="16.5" customHeight="1">
      <c r="B3" s="80" t="s">
        <v>84</v>
      </c>
    </row>
    <row r="4" spans="2:20" ht="26.25" customHeight="1">
      <c r="B4" s="161" t="s">
        <v>23</v>
      </c>
      <c r="C4" s="161"/>
      <c r="D4" s="161"/>
      <c r="E4" s="109" t="s">
        <v>16</v>
      </c>
      <c r="F4" s="109" t="s">
        <v>17</v>
      </c>
      <c r="G4" s="109" t="s">
        <v>18</v>
      </c>
    </row>
    <row r="5" spans="2:20" ht="12.75" customHeight="1">
      <c r="B5" s="7">
        <v>0</v>
      </c>
      <c r="C5" s="8" t="s">
        <v>19</v>
      </c>
      <c r="D5" s="7">
        <v>1</v>
      </c>
      <c r="E5" s="14">
        <f>F5+G5</f>
        <v>31875.28902896</v>
      </c>
      <c r="F5" s="14">
        <v>31837.786</v>
      </c>
      <c r="G5" s="97">
        <v>37.503028960000009</v>
      </c>
      <c r="H5" s="14"/>
    </row>
    <row r="6" spans="2:20">
      <c r="B6" s="7">
        <v>1</v>
      </c>
      <c r="C6" s="8" t="s">
        <v>19</v>
      </c>
      <c r="D6" s="7">
        <v>2</v>
      </c>
      <c r="E6" s="14">
        <f t="shared" ref="E6:E15" si="0">F6+G6</f>
        <v>30156.22373772</v>
      </c>
      <c r="F6" s="14">
        <v>30114.764999999999</v>
      </c>
      <c r="G6" s="97">
        <v>41.458737720000002</v>
      </c>
      <c r="H6" s="14"/>
    </row>
    <row r="7" spans="2:20">
      <c r="B7" s="7">
        <v>2</v>
      </c>
      <c r="C7" s="8" t="s">
        <v>19</v>
      </c>
      <c r="D7" s="7">
        <v>3</v>
      </c>
      <c r="E7" s="14">
        <f t="shared" si="0"/>
        <v>45126.440082640001</v>
      </c>
      <c r="F7" s="14">
        <v>45078.387000000002</v>
      </c>
      <c r="G7" s="97">
        <v>48.053082639999985</v>
      </c>
      <c r="H7" s="14"/>
    </row>
    <row r="8" spans="2:20">
      <c r="B8" s="7">
        <v>3</v>
      </c>
      <c r="C8" s="8" t="s">
        <v>19</v>
      </c>
      <c r="D8" s="7">
        <v>4</v>
      </c>
      <c r="E8" s="14">
        <f t="shared" si="0"/>
        <v>36941.997971830002</v>
      </c>
      <c r="F8" s="14">
        <v>33662.415000000001</v>
      </c>
      <c r="G8" s="97">
        <v>3279.5829718300001</v>
      </c>
      <c r="H8" s="14"/>
    </row>
    <row r="9" spans="2:20">
      <c r="B9" s="7">
        <v>4</v>
      </c>
      <c r="C9" s="8" t="s">
        <v>19</v>
      </c>
      <c r="D9" s="7">
        <v>5</v>
      </c>
      <c r="E9" s="14">
        <f t="shared" si="0"/>
        <v>23018.93699074</v>
      </c>
      <c r="F9" s="14">
        <v>22965.243999999999</v>
      </c>
      <c r="G9" s="97">
        <v>53.692990739999999</v>
      </c>
      <c r="H9" s="14"/>
    </row>
    <row r="10" spans="2:20">
      <c r="B10" s="7">
        <v>5</v>
      </c>
      <c r="C10" s="8" t="s">
        <v>19</v>
      </c>
      <c r="D10" s="7">
        <v>10</v>
      </c>
      <c r="E10" s="14">
        <f t="shared" si="0"/>
        <v>90946.054512520815</v>
      </c>
      <c r="F10" s="14">
        <v>90767.596737000218</v>
      </c>
      <c r="G10" s="97">
        <v>178.45777552059999</v>
      </c>
      <c r="H10" s="14"/>
    </row>
    <row r="11" spans="2:20">
      <c r="B11" s="7">
        <v>10</v>
      </c>
      <c r="C11" s="8" t="s">
        <v>19</v>
      </c>
      <c r="D11" s="7">
        <v>15</v>
      </c>
      <c r="E11" s="14">
        <f t="shared" si="0"/>
        <v>13031.08313108</v>
      </c>
      <c r="F11" s="14">
        <v>13028.81423</v>
      </c>
      <c r="G11" s="97">
        <v>2.26890108</v>
      </c>
      <c r="H11" s="14"/>
    </row>
    <row r="12" spans="2:20">
      <c r="B12" s="7">
        <v>15</v>
      </c>
      <c r="C12" s="8" t="s">
        <v>19</v>
      </c>
      <c r="D12" s="7">
        <v>20</v>
      </c>
      <c r="E12" s="14">
        <f t="shared" si="0"/>
        <v>10064.782307559999</v>
      </c>
      <c r="F12" s="14">
        <v>10048.9</v>
      </c>
      <c r="G12" s="97">
        <v>15.882307559999997</v>
      </c>
      <c r="H12" s="14"/>
    </row>
    <row r="13" spans="2:20">
      <c r="B13" s="7">
        <v>20</v>
      </c>
      <c r="C13" s="8" t="s">
        <v>19</v>
      </c>
      <c r="D13" s="7">
        <v>25</v>
      </c>
      <c r="E13" s="14">
        <f t="shared" si="0"/>
        <v>13637.427000000001</v>
      </c>
      <c r="F13" s="14">
        <v>13637.427000000001</v>
      </c>
      <c r="G13" s="97">
        <v>0</v>
      </c>
      <c r="H13" s="14"/>
    </row>
    <row r="14" spans="2:20">
      <c r="B14" s="7">
        <v>25</v>
      </c>
      <c r="C14" s="8" t="s">
        <v>19</v>
      </c>
      <c r="D14" s="7">
        <v>30</v>
      </c>
      <c r="E14" s="14">
        <f t="shared" si="0"/>
        <v>14420.91</v>
      </c>
      <c r="F14" s="14">
        <v>14420.91</v>
      </c>
      <c r="G14" s="97">
        <v>0</v>
      </c>
      <c r="H14" s="14"/>
    </row>
    <row r="15" spans="2:20">
      <c r="B15" s="162" t="s">
        <v>20</v>
      </c>
      <c r="C15" s="162"/>
      <c r="D15" s="163"/>
      <c r="E15" s="14">
        <f t="shared" si="0"/>
        <v>22.676994299999997</v>
      </c>
      <c r="F15" s="14">
        <v>22.676994299999997</v>
      </c>
      <c r="G15" s="97">
        <v>0</v>
      </c>
      <c r="H15" s="14"/>
    </row>
    <row r="16" spans="2:20">
      <c r="B16" s="162"/>
      <c r="C16" s="162"/>
      <c r="D16" s="163"/>
      <c r="E16" s="14"/>
      <c r="F16" s="14"/>
      <c r="G16" s="14"/>
      <c r="H16" s="14"/>
    </row>
    <row r="17" spans="2:20">
      <c r="B17" s="164" t="s">
        <v>16</v>
      </c>
      <c r="C17" s="164"/>
      <c r="D17" s="164"/>
      <c r="E17" s="11">
        <f>SUM(E5:E16)</f>
        <v>309241.82175735076</v>
      </c>
      <c r="F17" s="11">
        <f>SUM(F5:F16)</f>
        <v>305584.92196130025</v>
      </c>
      <c r="G17" s="98">
        <f>SUM(G5:G16)</f>
        <v>3656.8997960505999</v>
      </c>
    </row>
    <row r="18" spans="2:20" ht="46.5" customHeight="1">
      <c r="G18" s="14"/>
    </row>
    <row r="19" spans="2:20" ht="15.75">
      <c r="B19" s="6" t="s">
        <v>154</v>
      </c>
    </row>
    <row r="20" spans="2:20">
      <c r="F20" s="107"/>
    </row>
    <row r="21" spans="2:20">
      <c r="B21" s="7" t="s">
        <v>21</v>
      </c>
      <c r="F21" s="107">
        <v>7.1930718225095234</v>
      </c>
    </row>
    <row r="22" spans="2:20">
      <c r="B22" s="7" t="s">
        <v>22</v>
      </c>
      <c r="F22" s="107">
        <v>2.9611848483664103</v>
      </c>
    </row>
    <row r="23" spans="2:20">
      <c r="F23" s="107"/>
    </row>
    <row r="25" spans="2:20">
      <c r="N25" s="14"/>
      <c r="O25" s="14"/>
      <c r="P25" s="14"/>
      <c r="Q25" s="14"/>
      <c r="R25" s="14"/>
      <c r="S25" s="14"/>
      <c r="T25" s="14"/>
    </row>
  </sheetData>
  <mergeCells count="4">
    <mergeCell ref="B4:D4"/>
    <mergeCell ref="B16:D16"/>
    <mergeCell ref="B17:D17"/>
    <mergeCell ref="B15:D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249"/>
  <sheetViews>
    <sheetView zoomScale="90" zoomScaleNormal="90" workbookViewId="0">
      <selection activeCell="I41" sqref="I41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9.140625" style="7"/>
    <col min="9" max="9" width="13.42578125" style="7" bestFit="1" customWidth="1"/>
    <col min="10" max="11" width="9.140625" style="7"/>
    <col min="12" max="12" width="12.140625" style="7" bestFit="1" customWidth="1"/>
    <col min="13" max="13" width="14.85546875" style="7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127" t="s">
        <v>151</v>
      </c>
      <c r="C2" s="128"/>
      <c r="D2" s="128"/>
      <c r="E2" s="128"/>
      <c r="F2" s="128"/>
      <c r="G2" s="128"/>
      <c r="H2" s="128"/>
      <c r="I2" s="128"/>
    </row>
    <row r="3" spans="2:10">
      <c r="B3" s="129" t="s">
        <v>84</v>
      </c>
      <c r="C3" s="128"/>
      <c r="D3" s="128"/>
      <c r="E3" s="128"/>
      <c r="F3" s="128"/>
      <c r="G3" s="128"/>
      <c r="H3" s="128"/>
      <c r="I3" s="128"/>
    </row>
    <row r="4" spans="2:10">
      <c r="B4" s="128"/>
      <c r="C4" s="128"/>
      <c r="D4" s="128"/>
      <c r="E4" s="128"/>
      <c r="F4" s="128"/>
      <c r="G4" s="128"/>
      <c r="H4" s="128"/>
      <c r="I4" s="128"/>
    </row>
    <row r="5" spans="2:10">
      <c r="B5" s="130" t="s">
        <v>24</v>
      </c>
      <c r="C5" s="130" t="s">
        <v>25</v>
      </c>
      <c r="D5" s="130"/>
      <c r="E5" s="128"/>
      <c r="F5" s="128"/>
      <c r="G5" s="128"/>
      <c r="H5" s="128"/>
      <c r="I5" s="128"/>
    </row>
    <row r="6" spans="2:10" ht="18.75" customHeight="1">
      <c r="B6" s="131"/>
      <c r="C6" s="132"/>
      <c r="D6" s="133"/>
      <c r="E6" s="133"/>
      <c r="F6" s="133"/>
      <c r="G6" s="128"/>
      <c r="H6" s="128"/>
      <c r="I6" s="133"/>
      <c r="J6" s="2"/>
    </row>
    <row r="7" spans="2:10" ht="12.75" customHeight="1">
      <c r="B7" s="131">
        <v>2014</v>
      </c>
      <c r="C7" s="153">
        <v>16374.28982025</v>
      </c>
      <c r="D7" s="134"/>
      <c r="E7" s="133"/>
      <c r="F7" s="133"/>
      <c r="G7" s="128"/>
      <c r="H7" s="128"/>
      <c r="I7" s="133"/>
      <c r="J7" s="2"/>
    </row>
    <row r="8" spans="2:10" ht="12.75" customHeight="1">
      <c r="B8" s="131">
        <v>2015</v>
      </c>
      <c r="C8" s="153">
        <v>45643.729922400002</v>
      </c>
      <c r="D8" s="134"/>
      <c r="E8" s="133"/>
      <c r="F8" s="133"/>
      <c r="G8" s="128"/>
      <c r="H8" s="128"/>
      <c r="I8" s="133"/>
      <c r="J8" s="2"/>
    </row>
    <row r="9" spans="2:10" ht="12.75" customHeight="1">
      <c r="B9" s="131">
        <v>2016</v>
      </c>
      <c r="C9" s="153">
        <v>29486.069736279998</v>
      </c>
      <c r="D9" s="134"/>
      <c r="E9" s="133"/>
      <c r="F9" s="135"/>
      <c r="G9" s="128"/>
      <c r="H9" s="128"/>
      <c r="I9" s="133"/>
      <c r="J9" s="2"/>
    </row>
    <row r="10" spans="2:10" ht="12.75" customHeight="1">
      <c r="B10" s="131">
        <v>2017</v>
      </c>
      <c r="C10" s="153">
        <v>37106.3779536</v>
      </c>
      <c r="D10" s="134"/>
      <c r="E10" s="133"/>
      <c r="F10" s="135"/>
      <c r="G10" s="128"/>
      <c r="H10" s="128"/>
      <c r="I10" s="133"/>
      <c r="J10" s="2"/>
    </row>
    <row r="11" spans="2:10" ht="12.75" customHeight="1">
      <c r="B11" s="131">
        <v>2018</v>
      </c>
      <c r="C11" s="153">
        <v>30605.11019983</v>
      </c>
      <c r="D11" s="134"/>
      <c r="E11" s="133"/>
      <c r="F11" s="135"/>
      <c r="G11" s="128"/>
      <c r="H11" s="128"/>
      <c r="I11" s="133"/>
      <c r="J11" s="2"/>
    </row>
    <row r="12" spans="2:10" ht="12.75" customHeight="1">
      <c r="B12" s="131">
        <v>2019</v>
      </c>
      <c r="C12" s="153">
        <v>21989.761645979899</v>
      </c>
      <c r="D12" s="134"/>
      <c r="E12" s="133"/>
      <c r="F12" s="133"/>
      <c r="G12" s="128"/>
      <c r="H12" s="128"/>
      <c r="I12" s="133"/>
      <c r="J12" s="2"/>
    </row>
    <row r="13" spans="2:10" ht="12.75" customHeight="1">
      <c r="B13" s="131">
        <v>2020</v>
      </c>
      <c r="C13" s="153">
        <v>15116.88800882</v>
      </c>
      <c r="D13" s="134"/>
      <c r="E13" s="133"/>
      <c r="F13" s="133"/>
      <c r="G13" s="128"/>
      <c r="H13" s="128"/>
      <c r="I13" s="133"/>
      <c r="J13" s="2"/>
    </row>
    <row r="14" spans="2:10" ht="12.75" customHeight="1">
      <c r="B14" s="131">
        <v>2021</v>
      </c>
      <c r="C14" s="153">
        <v>16526.587813760001</v>
      </c>
      <c r="D14" s="134"/>
      <c r="E14" s="133"/>
      <c r="F14" s="133"/>
      <c r="G14" s="128"/>
      <c r="H14" s="128"/>
      <c r="I14" s="133"/>
      <c r="J14" s="2"/>
    </row>
    <row r="15" spans="2:10" ht="12.75" customHeight="1">
      <c r="B15" s="131">
        <v>2022</v>
      </c>
      <c r="C15" s="153">
        <v>15314.317199269999</v>
      </c>
      <c r="D15" s="134"/>
      <c r="E15" s="133"/>
      <c r="F15" s="133"/>
      <c r="G15" s="128"/>
      <c r="H15" s="128"/>
      <c r="I15" s="115"/>
      <c r="J15" s="2"/>
    </row>
    <row r="16" spans="2:10" ht="12.75" customHeight="1">
      <c r="B16" s="131">
        <v>2023</v>
      </c>
      <c r="C16" s="153">
        <v>29902.258440240017</v>
      </c>
      <c r="D16" s="134"/>
      <c r="E16" s="133"/>
      <c r="F16" s="133"/>
      <c r="G16" s="128"/>
      <c r="H16" s="128"/>
      <c r="I16" s="133"/>
      <c r="J16" s="2"/>
    </row>
    <row r="17" spans="1:10" ht="12.75" customHeight="1">
      <c r="B17" s="131">
        <v>2027</v>
      </c>
      <c r="C17" s="153">
        <v>2.26890108</v>
      </c>
      <c r="D17" s="134"/>
      <c r="E17" s="133"/>
      <c r="F17" s="133"/>
      <c r="G17" s="128"/>
      <c r="H17" s="128"/>
      <c r="I17" s="133"/>
      <c r="J17" s="2"/>
    </row>
    <row r="18" spans="1:10" ht="12.75" customHeight="1">
      <c r="B18" s="131">
        <v>2028</v>
      </c>
      <c r="C18" s="153">
        <v>13028.81423</v>
      </c>
      <c r="D18" s="134"/>
      <c r="E18" s="133"/>
      <c r="F18" s="133"/>
      <c r="G18" s="128"/>
      <c r="H18" s="128"/>
      <c r="I18" s="133"/>
      <c r="J18" s="2"/>
    </row>
    <row r="19" spans="1:10" ht="12.75" customHeight="1">
      <c r="B19" s="131">
        <v>2032</v>
      </c>
      <c r="C19" s="153">
        <v>15.882307559999997</v>
      </c>
      <c r="D19" s="134"/>
      <c r="E19" s="133"/>
      <c r="F19" s="133"/>
      <c r="G19" s="128"/>
      <c r="H19" s="128"/>
      <c r="I19" s="133"/>
      <c r="J19" s="2"/>
    </row>
    <row r="20" spans="1:10" ht="12.75" customHeight="1">
      <c r="B20" s="136">
        <v>2033</v>
      </c>
      <c r="C20" s="153">
        <v>10048.9</v>
      </c>
      <c r="D20" s="134"/>
      <c r="E20" s="133"/>
      <c r="F20" s="133"/>
      <c r="G20" s="128"/>
      <c r="H20" s="128"/>
      <c r="I20" s="133"/>
      <c r="J20" s="2"/>
    </row>
    <row r="21" spans="1:10" ht="12.75" customHeight="1">
      <c r="B21" s="136">
        <v>2037</v>
      </c>
      <c r="C21" s="153">
        <v>13637.427000000001</v>
      </c>
      <c r="D21" s="134"/>
      <c r="E21" s="133"/>
      <c r="F21" s="133"/>
      <c r="G21" s="128"/>
      <c r="H21" s="128"/>
      <c r="I21" s="133"/>
      <c r="J21" s="2"/>
    </row>
    <row r="22" spans="1:10" ht="12.75" customHeight="1">
      <c r="B22" s="136">
        <v>2042</v>
      </c>
      <c r="C22" s="153">
        <v>14420.91</v>
      </c>
      <c r="D22" s="134"/>
      <c r="E22" s="133"/>
      <c r="F22" s="133"/>
      <c r="G22" s="128"/>
      <c r="H22" s="128"/>
      <c r="I22" s="133"/>
      <c r="J22" s="2"/>
    </row>
    <row r="23" spans="1:10" ht="12.75" customHeight="1">
      <c r="B23" s="131">
        <v>2108</v>
      </c>
      <c r="C23" s="153">
        <v>22.676994299999997</v>
      </c>
      <c r="D23" s="134"/>
      <c r="E23" s="133"/>
      <c r="F23" s="133"/>
      <c r="G23" s="128"/>
      <c r="H23" s="128"/>
      <c r="I23" s="133"/>
      <c r="J23" s="2"/>
    </row>
    <row r="24" spans="1:10" ht="12.75" customHeight="1">
      <c r="B24" s="131"/>
      <c r="C24" s="132"/>
      <c r="D24" s="134"/>
      <c r="E24" s="133"/>
      <c r="F24" s="133"/>
      <c r="G24" s="128"/>
      <c r="H24" s="128"/>
      <c r="I24" s="133"/>
      <c r="J24" s="2"/>
    </row>
    <row r="25" spans="1:10">
      <c r="B25" s="136"/>
      <c r="C25" s="134"/>
      <c r="D25" s="133"/>
      <c r="E25" s="133"/>
      <c r="F25" s="133"/>
      <c r="G25" s="128"/>
      <c r="H25" s="128"/>
      <c r="I25" s="133"/>
      <c r="J25" s="2"/>
    </row>
    <row r="26" spans="1:10">
      <c r="B26" s="130"/>
      <c r="C26" s="128"/>
      <c r="D26" s="137"/>
      <c r="E26" s="128"/>
      <c r="F26" s="128"/>
      <c r="G26" s="128"/>
      <c r="H26" s="128"/>
      <c r="I26" s="128"/>
      <c r="J26" s="2"/>
    </row>
    <row r="27" spans="1:10" ht="20.25" customHeight="1">
      <c r="B27" s="128"/>
      <c r="C27" s="128"/>
      <c r="D27" s="128"/>
      <c r="E27" s="128"/>
      <c r="F27" s="128"/>
      <c r="G27" s="128"/>
      <c r="H27" s="128"/>
      <c r="I27" s="128"/>
      <c r="J27" s="2"/>
    </row>
    <row r="28" spans="1:10" ht="15.75">
      <c r="B28" s="127" t="s">
        <v>150</v>
      </c>
      <c r="C28" s="128"/>
      <c r="D28" s="128"/>
      <c r="E28" s="128"/>
      <c r="F28" s="128"/>
      <c r="G28" s="128"/>
      <c r="H28" s="128"/>
      <c r="I28" s="128"/>
    </row>
    <row r="29" spans="1:10">
      <c r="B29" s="128"/>
      <c r="C29" s="128"/>
      <c r="D29" s="128"/>
      <c r="E29" s="128"/>
      <c r="F29" s="128"/>
      <c r="G29" s="128"/>
      <c r="H29" s="128"/>
      <c r="I29" s="128"/>
    </row>
    <row r="30" spans="1:10">
      <c r="B30" s="138"/>
      <c r="C30" s="139"/>
      <c r="D30" s="140"/>
      <c r="E30" s="128"/>
      <c r="F30" s="128"/>
      <c r="G30" s="128"/>
      <c r="H30" s="128"/>
      <c r="I30" s="128"/>
    </row>
    <row r="31" spans="1:10" ht="12.75" customHeight="1">
      <c r="A31" s="45"/>
      <c r="B31" s="129" t="s">
        <v>12</v>
      </c>
      <c r="C31" s="139">
        <v>5100</v>
      </c>
      <c r="D31" s="141"/>
      <c r="E31" s="142"/>
      <c r="F31" s="128"/>
      <c r="G31" s="128"/>
      <c r="H31" s="128"/>
      <c r="I31" s="128"/>
    </row>
    <row r="32" spans="1:10" ht="12.75" customHeight="1">
      <c r="A32" s="45"/>
      <c r="B32" s="138" t="s">
        <v>149</v>
      </c>
      <c r="C32" s="139">
        <v>4626.8</v>
      </c>
      <c r="D32" s="143"/>
      <c r="E32" s="142"/>
      <c r="F32" s="128"/>
      <c r="G32" s="128"/>
      <c r="H32" s="128"/>
      <c r="I32" s="128"/>
    </row>
    <row r="33" spans="1:9">
      <c r="A33" s="45"/>
      <c r="B33" s="138" t="s">
        <v>87</v>
      </c>
      <c r="C33" s="141">
        <v>6.3549225299999996</v>
      </c>
      <c r="D33" s="144"/>
      <c r="E33" s="145"/>
      <c r="F33" s="140"/>
      <c r="G33" s="128"/>
      <c r="H33" s="128"/>
      <c r="I33" s="128"/>
    </row>
    <row r="34" spans="1:9">
      <c r="A34" s="45"/>
      <c r="B34" s="145"/>
      <c r="C34" s="145"/>
      <c r="D34" s="145"/>
      <c r="E34" s="145"/>
      <c r="F34" s="128"/>
      <c r="G34" s="128"/>
      <c r="H34" s="128"/>
      <c r="I34" s="128"/>
    </row>
    <row r="35" spans="1:9">
      <c r="B35" s="78"/>
    </row>
    <row r="148" spans="19:19">
      <c r="S148" s="24"/>
    </row>
    <row r="248" spans="18:21">
      <c r="R248" s="71"/>
    </row>
    <row r="249" spans="18:21">
      <c r="U249" s="71"/>
    </row>
  </sheetData>
  <phoneticPr fontId="8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sqref="A1:F36"/>
    </sheetView>
  </sheetViews>
  <sheetFormatPr defaultRowHeight="12.75"/>
  <cols>
    <col min="1" max="1" width="5.7109375" style="7" customWidth="1"/>
    <col min="2" max="2" width="16.7109375" style="62" customWidth="1"/>
    <col min="3" max="3" width="15.5703125" style="7" customWidth="1"/>
    <col min="4" max="4" width="18.42578125" style="7" customWidth="1"/>
    <col min="5" max="5" width="9.28515625" style="7" bestFit="1" customWidth="1"/>
    <col min="6" max="16384" width="9.140625" style="7"/>
  </cols>
  <sheetData>
    <row r="1" spans="2:11" ht="33" customHeight="1"/>
    <row r="2" spans="2:11" ht="15.75">
      <c r="B2" s="1" t="s">
        <v>152</v>
      </c>
    </row>
    <row r="4" spans="2:11" ht="18">
      <c r="B4" s="63" t="s">
        <v>46</v>
      </c>
      <c r="C4" s="9" t="s">
        <v>48</v>
      </c>
      <c r="D4" s="9" t="s">
        <v>54</v>
      </c>
    </row>
    <row r="5" spans="2:11" ht="13.5" customHeight="1">
      <c r="B5" s="59" t="s">
        <v>47</v>
      </c>
      <c r="C5" s="60" t="s">
        <v>57</v>
      </c>
      <c r="D5" s="9" t="s">
        <v>49</v>
      </c>
    </row>
    <row r="6" spans="2:11" ht="13.5" customHeight="1">
      <c r="B6" s="26"/>
      <c r="C6" s="27"/>
    </row>
    <row r="7" spans="2:11">
      <c r="B7" s="26">
        <v>2014</v>
      </c>
      <c r="C7" s="108">
        <v>22762</v>
      </c>
      <c r="D7" s="66" t="s">
        <v>55</v>
      </c>
      <c r="H7" s="100"/>
      <c r="K7" s="100"/>
    </row>
    <row r="8" spans="2:11">
      <c r="B8" s="26">
        <v>2015</v>
      </c>
      <c r="C8" s="108">
        <v>5297</v>
      </c>
      <c r="D8" s="66" t="s">
        <v>55</v>
      </c>
      <c r="H8" s="100"/>
      <c r="K8" s="100"/>
    </row>
    <row r="9" spans="2:11">
      <c r="B9" s="26">
        <v>2016</v>
      </c>
      <c r="C9" s="108">
        <v>22343</v>
      </c>
      <c r="D9" s="66" t="s">
        <v>55</v>
      </c>
      <c r="H9" s="100"/>
      <c r="K9" s="100"/>
    </row>
    <row r="10" spans="2:11">
      <c r="B10" s="26">
        <v>2017</v>
      </c>
      <c r="C10" s="108">
        <v>16763</v>
      </c>
      <c r="D10" s="66" t="s">
        <v>55</v>
      </c>
      <c r="H10" s="100"/>
      <c r="K10" s="100"/>
    </row>
    <row r="11" spans="2:11">
      <c r="B11" s="26">
        <v>2018</v>
      </c>
      <c r="C11" s="108">
        <v>19722</v>
      </c>
      <c r="D11" s="66" t="s">
        <v>55</v>
      </c>
      <c r="H11" s="100"/>
      <c r="K11" s="100"/>
    </row>
    <row r="12" spans="2:11">
      <c r="B12" s="26">
        <v>2019</v>
      </c>
      <c r="C12" s="108">
        <v>18984</v>
      </c>
      <c r="D12" s="66" t="s">
        <v>55</v>
      </c>
      <c r="H12" s="100"/>
      <c r="K12" s="100"/>
    </row>
    <row r="13" spans="2:11">
      <c r="B13" s="26">
        <v>2020</v>
      </c>
      <c r="C13" s="108">
        <v>29843</v>
      </c>
      <c r="D13" s="66" t="s">
        <v>55</v>
      </c>
      <c r="H13" s="100"/>
      <c r="K13" s="100"/>
    </row>
    <row r="14" spans="2:11">
      <c r="B14" s="26">
        <v>2021</v>
      </c>
      <c r="C14" s="108">
        <v>16103</v>
      </c>
      <c r="D14" s="66" t="s">
        <v>56</v>
      </c>
      <c r="H14" s="100"/>
      <c r="K14" s="100"/>
    </row>
    <row r="15" spans="2:11">
      <c r="B15" s="26">
        <v>2022</v>
      </c>
      <c r="C15" s="108">
        <v>21823</v>
      </c>
      <c r="D15" s="66" t="s">
        <v>56</v>
      </c>
      <c r="H15" s="100"/>
      <c r="K15" s="100"/>
    </row>
    <row r="16" spans="2:11">
      <c r="B16" s="26">
        <v>2023</v>
      </c>
      <c r="C16" s="108">
        <v>18166</v>
      </c>
      <c r="D16" s="66" t="s">
        <v>56</v>
      </c>
      <c r="H16" s="100"/>
      <c r="K16" s="100"/>
    </row>
    <row r="17" spans="1:11">
      <c r="B17" s="26">
        <v>2026</v>
      </c>
      <c r="C17" s="108">
        <v>1610</v>
      </c>
      <c r="D17" s="66" t="s">
        <v>56</v>
      </c>
      <c r="H17" s="100"/>
      <c r="K17" s="100"/>
    </row>
    <row r="18" spans="1:11">
      <c r="B18" s="26">
        <v>2027</v>
      </c>
      <c r="C18" s="108">
        <v>8350</v>
      </c>
      <c r="D18" s="66" t="s">
        <v>56</v>
      </c>
      <c r="H18" s="100"/>
      <c r="K18" s="100"/>
    </row>
    <row r="19" spans="1:11">
      <c r="B19" s="26">
        <v>2028</v>
      </c>
      <c r="C19" s="108">
        <v>3707</v>
      </c>
      <c r="D19" s="66" t="s">
        <v>56</v>
      </c>
      <c r="H19" s="100"/>
      <c r="K19" s="100"/>
    </row>
    <row r="20" spans="1:11">
      <c r="B20" s="26">
        <v>2032</v>
      </c>
      <c r="C20" s="108">
        <v>16</v>
      </c>
      <c r="D20" s="66" t="s">
        <v>56</v>
      </c>
      <c r="H20" s="100"/>
      <c r="K20" s="100"/>
    </row>
    <row r="21" spans="1:11">
      <c r="B21" s="26">
        <v>2033</v>
      </c>
      <c r="C21" s="108">
        <v>2208</v>
      </c>
      <c r="D21" s="66" t="s">
        <v>56</v>
      </c>
      <c r="K21" s="100"/>
    </row>
    <row r="22" spans="1:11">
      <c r="B22" s="26">
        <v>2035</v>
      </c>
      <c r="C22" s="108">
        <v>6010</v>
      </c>
      <c r="D22" s="66" t="s">
        <v>56</v>
      </c>
      <c r="H22" s="100"/>
      <c r="K22" s="100"/>
    </row>
    <row r="23" spans="1:11">
      <c r="B23" s="26">
        <v>2036</v>
      </c>
      <c r="C23" s="108">
        <v>1825</v>
      </c>
      <c r="D23" s="66" t="s">
        <v>56</v>
      </c>
      <c r="H23" s="100"/>
      <c r="K23" s="100"/>
    </row>
    <row r="24" spans="1:11">
      <c r="B24" s="26">
        <v>2037</v>
      </c>
      <c r="C24" s="108">
        <v>4895</v>
      </c>
      <c r="D24" s="66" t="s">
        <v>56</v>
      </c>
      <c r="H24" s="100"/>
      <c r="K24" s="100"/>
    </row>
    <row r="25" spans="1:11">
      <c r="B25" s="26">
        <v>2042</v>
      </c>
      <c r="C25" s="108">
        <v>10586</v>
      </c>
      <c r="D25" s="66" t="s">
        <v>56</v>
      </c>
      <c r="H25" s="100"/>
      <c r="K25" s="100"/>
    </row>
    <row r="26" spans="1:11">
      <c r="B26" s="26">
        <v>2055</v>
      </c>
      <c r="C26" s="108">
        <v>33</v>
      </c>
      <c r="D26" s="66" t="s">
        <v>56</v>
      </c>
      <c r="H26" s="100"/>
      <c r="K26" s="100"/>
    </row>
    <row r="27" spans="1:11">
      <c r="B27" s="26"/>
      <c r="C27" s="108"/>
      <c r="D27" s="66"/>
      <c r="K27" s="100"/>
    </row>
    <row r="28" spans="1:11">
      <c r="C28" s="19"/>
      <c r="D28" s="66"/>
    </row>
    <row r="29" spans="1:11">
      <c r="B29" s="65"/>
      <c r="C29" s="67"/>
      <c r="D29" s="66"/>
    </row>
    <row r="32" spans="1:11" ht="18">
      <c r="A32" s="61" t="s">
        <v>50</v>
      </c>
      <c r="B32" s="64" t="s">
        <v>51</v>
      </c>
    </row>
    <row r="33" spans="2:2">
      <c r="B33" s="62" t="s">
        <v>52</v>
      </c>
    </row>
    <row r="34" spans="2:2">
      <c r="B34" s="62" t="s">
        <v>53</v>
      </c>
    </row>
    <row r="35" spans="2:2">
      <c r="B35" s="62" t="s">
        <v>58</v>
      </c>
    </row>
  </sheetData>
  <phoneticPr fontId="8" type="noConversion"/>
  <pageMargins left="0.75" right="0.75" top="1" bottom="1" header="0.5" footer="0.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Debt Outstanding</vt:lpstr>
      <vt:lpstr>Foreign Currency</vt:lpstr>
      <vt:lpstr>Remaining life foreign currency</vt:lpstr>
      <vt:lpstr>Redemptions foreign currency</vt:lpstr>
      <vt:lpstr>Remaining life EUR</vt:lpstr>
      <vt:lpstr>Redemptions EUR</vt:lpstr>
      <vt:lpstr>Swaps in buckets</vt:lpstr>
      <vt:lpstr>'Debt Outstanding'!Afdrukbereik</vt:lpstr>
      <vt:lpstr>'Redemptions EUR'!Afdrukbereik</vt:lpstr>
      <vt:lpstr>'Redemptions foreign currency'!Afdrukbereik</vt:lpstr>
      <vt:lpstr>'Remaining life EUR'!Afdrukbereik</vt:lpstr>
      <vt:lpstr>'Remaining life foreign currency'!Afdrukbereik</vt:lpstr>
      <vt:lpstr>'Swaps in buckets'!Afdrukbereik</vt:lpstr>
    </vt:vector>
  </TitlesOfParts>
  <Company>Ministery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Sanders</cp:lastModifiedBy>
  <cp:lastPrinted>2014-02-07T14:38:39Z</cp:lastPrinted>
  <dcterms:created xsi:type="dcterms:W3CDTF">2005-10-04T16:26:05Z</dcterms:created>
  <dcterms:modified xsi:type="dcterms:W3CDTF">2014-03-03T09:25:49Z</dcterms:modified>
</cp:coreProperties>
</file>